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06"/>
  <workbookPr/>
  <mc:AlternateContent xmlns:mc="http://schemas.openxmlformats.org/markup-compatibility/2006">
    <mc:Choice Requires="x15">
      <x15ac:absPath xmlns:x15ac="http://schemas.microsoft.com/office/spreadsheetml/2010/11/ac" url="https://etrrar-my.sharepoint.com/personal/mllado_etrr_edu_ar/Documents/e-cloxs/finanzas/"/>
    </mc:Choice>
  </mc:AlternateContent>
  <xr:revisionPtr revIDLastSave="0" documentId="8_{B629486F-AF30-492F-8E27-09464825E0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1" l="1"/>
  <c r="V2" i="1"/>
  <c r="Q4" i="1"/>
  <c r="P2" i="1"/>
  <c r="O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2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" i="1"/>
  <c r="Q2" i="1" l="1"/>
  <c r="F42" i="1"/>
  <c r="F43" i="1" l="1"/>
  <c r="G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tc={1A5B8EA2-01DC-4746-84CE-F4959EFF29F3}</author>
  </authors>
  <commentList>
    <comment ref="I1" authorId="0" shapeId="0" xr:uid="{1A5B8EA2-01DC-4746-84CE-F4959EFF29F3}">
      <text>
        <t>[Threaded comment]
Your version of Excel allows you to read this threaded comment; however, any edits to it will get removed if the file is opened in a newer version of Excel. Learn more: https://go.microsoft.com/fwlink/?linkid=870924
Comment:
    Compra o venta, en caso de ser compra, poner el valor en dinero como negativo</t>
      </text>
    </comment>
  </commentList>
</comments>
</file>

<file path=xl/sharedStrings.xml><?xml version="1.0" encoding="utf-8"?>
<sst xmlns="http://schemas.openxmlformats.org/spreadsheetml/2006/main" count="143" uniqueCount="83">
  <si>
    <t>Accionista:</t>
  </si>
  <si>
    <t xml:space="preserve">Correo electronico </t>
  </si>
  <si>
    <t>Pago</t>
  </si>
  <si>
    <t>Cantidad de acciones</t>
  </si>
  <si>
    <t>Precio acciones</t>
  </si>
  <si>
    <t>Capital total</t>
  </si>
  <si>
    <t>Dinero actual</t>
  </si>
  <si>
    <t>Transacción</t>
  </si>
  <si>
    <t>Tipo de operación</t>
  </si>
  <si>
    <t>Detalles</t>
  </si>
  <si>
    <t>Fecha</t>
  </si>
  <si>
    <t>Estado</t>
  </si>
  <si>
    <t>Dinero neto</t>
  </si>
  <si>
    <t>Proyección de gastos</t>
  </si>
  <si>
    <t>Proyección de ventas</t>
  </si>
  <si>
    <t>Proyección neta</t>
  </si>
  <si>
    <t>Cantidad de relojes</t>
  </si>
  <si>
    <t>Precio venta</t>
  </si>
  <si>
    <t>Costos</t>
  </si>
  <si>
    <t>Costo incial</t>
  </si>
  <si>
    <t>Alcoba Guerrero, Brandon Yair</t>
  </si>
  <si>
    <t>balcoba@etrr.edu.ar</t>
  </si>
  <si>
    <t>Realizado</t>
  </si>
  <si>
    <t>Compra</t>
  </si>
  <si>
    <t>Transferencia a Serra por compra de dominio ecloxs.store</t>
  </si>
  <si>
    <t>Barbieri, Jeronimo</t>
  </si>
  <si>
    <t>jbarbieri@etrr.edu.ar</t>
  </si>
  <si>
    <t xml:space="preserve">Compra de 20 maquinas de relojes por mercado libre </t>
  </si>
  <si>
    <t>Recibido</t>
  </si>
  <si>
    <t>Rentabilidad</t>
  </si>
  <si>
    <t>Berardi, Felipe</t>
  </si>
  <si>
    <t>fberardi@etrr.edu.ar</t>
  </si>
  <si>
    <t>Pinturas esmalte blanco y negro</t>
  </si>
  <si>
    <t>Punto de equilibrio</t>
  </si>
  <si>
    <t>Carballo, Santiago</t>
  </si>
  <si>
    <t>scarballo@etrr.edu.ar</t>
  </si>
  <si>
    <t>Cola de carpintero</t>
  </si>
  <si>
    <t>Conesta, Bruno</t>
  </si>
  <si>
    <t>bconesta@etrr.edu.ar</t>
  </si>
  <si>
    <t>Pallets</t>
  </si>
  <si>
    <t>De Cia, Antonella</t>
  </si>
  <si>
    <t>adecia@etrr.edu.ar</t>
  </si>
  <si>
    <t>Fernandez Abruzzo, Tomas "Ferni"</t>
  </si>
  <si>
    <t>tfernandez@etrr.edu.ar</t>
  </si>
  <si>
    <t>Guerrero, Camila</t>
  </si>
  <si>
    <t>cguerrero@etrr.edu.ar</t>
  </si>
  <si>
    <t>Herrera, Walter Alejandro</t>
  </si>
  <si>
    <t>wherrera@etrr.edu.ar</t>
  </si>
  <si>
    <t>Llado, Maria Lujan</t>
  </si>
  <si>
    <t>mllado@etrr.edu.ar</t>
  </si>
  <si>
    <t>Lopez, Nicolas</t>
  </si>
  <si>
    <t>nlopez@etrr.edu.ar</t>
  </si>
  <si>
    <t>Medina, Nahir</t>
  </si>
  <si>
    <t>nmedina@etrr.edu.ar</t>
  </si>
  <si>
    <t>Mora Molina, Tomas "Chucky"</t>
  </si>
  <si>
    <t>tmora@etrr.edu.ar</t>
  </si>
  <si>
    <t>Paíz, Gustavo Maximiliano</t>
  </si>
  <si>
    <t>gpaíz@etrr.edu.ar</t>
  </si>
  <si>
    <t>Piris, Juan Bautista</t>
  </si>
  <si>
    <t>jpiris@etrr.edu.ar</t>
  </si>
  <si>
    <t>Ricca, Ignacio "Nani"</t>
  </si>
  <si>
    <t>iricca@etrr.edu.ar</t>
  </si>
  <si>
    <t>Rodriguez, Lautaro "El Admin"</t>
  </si>
  <si>
    <t>larodriguez@etrr.edu.ar</t>
  </si>
  <si>
    <t>Romero, Ariel Emiliano</t>
  </si>
  <si>
    <t>aromero@etrr.edu.ar</t>
  </si>
  <si>
    <t>Pendiente</t>
  </si>
  <si>
    <t>Rossi, Aurelio</t>
  </si>
  <si>
    <t>arossi@etrr.edu.ar</t>
  </si>
  <si>
    <t>Serra, Tomas</t>
  </si>
  <si>
    <t>tserra@etrr.edu.ar</t>
  </si>
  <si>
    <t>Terenzio Junk, Fabrizio "Teren"</t>
  </si>
  <si>
    <t>fterenzio@etrr.edu.ar</t>
  </si>
  <si>
    <t>Trapani, Lucas</t>
  </si>
  <si>
    <t>ltrapani@etrr.edu.ar</t>
  </si>
  <si>
    <t>Vella Delgado, Olivia</t>
  </si>
  <si>
    <t>ovella@etrr.edu.ar</t>
  </si>
  <si>
    <t>Veltri, Fabrizio "Pachano"</t>
  </si>
  <si>
    <t>fveltri@etrr.edu.ar</t>
  </si>
  <si>
    <t>Vettovalli, Juan "Vetto"</t>
  </si>
  <si>
    <t>jvettovalli@etrr.edu.ar</t>
  </si>
  <si>
    <t>A confirmar</t>
  </si>
  <si>
    <t>Acciones vendidas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</si>
</sst>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_-[$$-409]* #,##0.00_ ;_-[$$-409]* \-#,##0.00\ ;_-[$$-409]* &quot;-&quot;??_ ;_-@_ "/>
  </numFmts>
  <fonts count="4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indexed="64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3" borderId="1" xfId="0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6" xfId="0" applyBorder="1"/>
    <xf numFmtId="0" fontId="0" fillId="3" borderId="7" xfId="0" applyFill="1" applyBorder="1" applyAlignment="1">
      <alignment horizontal="center"/>
    </xf>
    <xf numFmtId="0" fontId="3" fillId="0" borderId="2" xfId="2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1" applyFont="1" applyBorder="1" applyAlignment="1">
      <alignment horizontal="center"/>
    </xf>
    <xf numFmtId="164" fontId="0" fillId="0" borderId="2" xfId="1" applyFont="1" applyBorder="1"/>
    <xf numFmtId="164" fontId="0" fillId="0" borderId="6" xfId="1" applyFont="1" applyBorder="1"/>
    <xf numFmtId="0" fontId="0" fillId="4" borderId="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64" fontId="0" fillId="0" borderId="10" xfId="0" applyNumberFormat="1" applyBorder="1"/>
    <xf numFmtId="0" fontId="0" fillId="0" borderId="9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64" fontId="0" fillId="0" borderId="11" xfId="1" applyFont="1" applyBorder="1"/>
    <xf numFmtId="0" fontId="0" fillId="6" borderId="2" xfId="0" applyFill="1" applyBorder="1"/>
    <xf numFmtId="0" fontId="0" fillId="6" borderId="2" xfId="0" applyNumberFormat="1" applyFill="1" applyBorder="1" applyAlignment="1">
      <alignment horizontal="center"/>
    </xf>
    <xf numFmtId="0" fontId="3" fillId="7" borderId="2" xfId="2" applyFill="1" applyBorder="1" applyAlignment="1">
      <alignment horizontal="center"/>
    </xf>
    <xf numFmtId="0" fontId="3" fillId="2" borderId="2" xfId="2" applyFill="1" applyBorder="1" applyAlignment="1">
      <alignment horizontal="center"/>
    </xf>
    <xf numFmtId="164" fontId="0" fillId="2" borderId="2" xfId="1" applyFont="1" applyFill="1" applyBorder="1"/>
    <xf numFmtId="0" fontId="0" fillId="4" borderId="12" xfId="0" applyFill="1" applyBorder="1" applyAlignment="1">
      <alignment horizontal="center"/>
    </xf>
    <xf numFmtId="0" fontId="0" fillId="0" borderId="13" xfId="0" applyBorder="1"/>
    <xf numFmtId="0" fontId="0" fillId="8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8" borderId="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8" borderId="5" xfId="0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3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uno Conesta" id="{42765CDE-ACEB-4426-A4CD-8435AFBEFC11}" userId="Bruno Conesta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" dT="2021-05-21T22:25:36.45" personId="{42765CDE-ACEB-4426-A4CD-8435AFBEFC11}" id="{1A5B8EA2-01DC-4746-84CE-F4959EFF29F3}">
    <text>Compra o venta, en caso de ser compra, poner el valor en dinero como negativo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llado@etrr.edu.ar" TargetMode="External"/><Relationship Id="rId13" Type="http://schemas.openxmlformats.org/officeDocument/2006/relationships/hyperlink" Target="mailto:larodriguez@etrr.edu.ar" TargetMode="External"/><Relationship Id="rId18" Type="http://schemas.openxmlformats.org/officeDocument/2006/relationships/hyperlink" Target="mailto:jvettovalli@etrr.edu.ar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fberardi@etrr.edu.ar" TargetMode="External"/><Relationship Id="rId21" Type="http://schemas.openxmlformats.org/officeDocument/2006/relationships/hyperlink" Target="mailto:tmora@etrr.edu.ar" TargetMode="External"/><Relationship Id="rId7" Type="http://schemas.openxmlformats.org/officeDocument/2006/relationships/hyperlink" Target="mailto:wherrera@etrr.edu.ar" TargetMode="External"/><Relationship Id="rId12" Type="http://schemas.openxmlformats.org/officeDocument/2006/relationships/hyperlink" Target="mailto:iricca@etrr.edu.ar" TargetMode="External"/><Relationship Id="rId17" Type="http://schemas.openxmlformats.org/officeDocument/2006/relationships/hyperlink" Target="mailto:fveltri@etrr.edu.ar" TargetMode="External"/><Relationship Id="rId25" Type="http://schemas.openxmlformats.org/officeDocument/2006/relationships/hyperlink" Target="mailto:ovella@etrr.edu.ar" TargetMode="External"/><Relationship Id="rId2" Type="http://schemas.openxmlformats.org/officeDocument/2006/relationships/hyperlink" Target="mailto:jbarbieri@etrr.edu.ar" TargetMode="External"/><Relationship Id="rId16" Type="http://schemas.openxmlformats.org/officeDocument/2006/relationships/hyperlink" Target="mailto:ltrapani@etrr.edu.ar" TargetMode="External"/><Relationship Id="rId20" Type="http://schemas.openxmlformats.org/officeDocument/2006/relationships/hyperlink" Target="mailto:tfernandez@etrr.edu.ar" TargetMode="External"/><Relationship Id="rId29" Type="http://schemas.microsoft.com/office/2017/10/relationships/threadedComment" Target="../threadedComments/threadedComment1.xml"/><Relationship Id="rId1" Type="http://schemas.openxmlformats.org/officeDocument/2006/relationships/hyperlink" Target="mailto:balcoba@etrr.edu.ar" TargetMode="External"/><Relationship Id="rId6" Type="http://schemas.openxmlformats.org/officeDocument/2006/relationships/hyperlink" Target="mailto:cguerrero@etrr.edu.ar" TargetMode="External"/><Relationship Id="rId11" Type="http://schemas.openxmlformats.org/officeDocument/2006/relationships/hyperlink" Target="mailto:jpiris@etrr.edu.ar" TargetMode="External"/><Relationship Id="rId24" Type="http://schemas.openxmlformats.org/officeDocument/2006/relationships/hyperlink" Target="mailto:fterenzio@etrr.edu.ar" TargetMode="External"/><Relationship Id="rId5" Type="http://schemas.openxmlformats.org/officeDocument/2006/relationships/hyperlink" Target="mailto:bconesta@etrr.edu.ar" TargetMode="External"/><Relationship Id="rId15" Type="http://schemas.openxmlformats.org/officeDocument/2006/relationships/hyperlink" Target="mailto:tserra@etrr.edu.ar" TargetMode="External"/><Relationship Id="rId23" Type="http://schemas.openxmlformats.org/officeDocument/2006/relationships/hyperlink" Target="mailto:aromero@etrr.edu.ar" TargetMode="External"/><Relationship Id="rId28" Type="http://schemas.openxmlformats.org/officeDocument/2006/relationships/comments" Target="../comments1.xml"/><Relationship Id="rId10" Type="http://schemas.openxmlformats.org/officeDocument/2006/relationships/hyperlink" Target="mailto:nmedina@etrr.edu.ar" TargetMode="External"/><Relationship Id="rId19" Type="http://schemas.openxmlformats.org/officeDocument/2006/relationships/hyperlink" Target="mailto:adecia@etrr.edu.ar" TargetMode="External"/><Relationship Id="rId4" Type="http://schemas.openxmlformats.org/officeDocument/2006/relationships/hyperlink" Target="mailto:scarballo@etrr.edu.ar" TargetMode="External"/><Relationship Id="rId9" Type="http://schemas.openxmlformats.org/officeDocument/2006/relationships/hyperlink" Target="mailto:nlopez@etrr.edu.ar" TargetMode="External"/><Relationship Id="rId14" Type="http://schemas.openxmlformats.org/officeDocument/2006/relationships/hyperlink" Target="mailto:arossi@etrr.edu.ar" TargetMode="External"/><Relationship Id="rId22" Type="http://schemas.openxmlformats.org/officeDocument/2006/relationships/hyperlink" Target="mailto:gpa&#237;z@etrr.edu.ar" TargetMode="External"/><Relationship Id="rId27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3"/>
  <sheetViews>
    <sheetView tabSelected="1" topLeftCell="J1" workbookViewId="0">
      <selection activeCell="P12" sqref="P12"/>
    </sheetView>
  </sheetViews>
  <sheetFormatPr defaultColWidth="11.42578125" defaultRowHeight="15"/>
  <cols>
    <col min="1" max="1" width="28.28515625" bestFit="1" customWidth="1"/>
    <col min="2" max="2" width="45.140625" customWidth="1"/>
    <col min="3" max="3" width="20.140625" customWidth="1"/>
    <col min="4" max="4" width="20.85546875" customWidth="1"/>
    <col min="5" max="5" width="15.85546875" customWidth="1"/>
    <col min="6" max="6" width="16" customWidth="1"/>
    <col min="7" max="7" width="16.140625" customWidth="1"/>
    <col min="8" max="8" width="14" customWidth="1"/>
    <col min="9" max="9" width="19.140625" customWidth="1"/>
    <col min="10" max="10" width="57.5703125" customWidth="1"/>
    <col min="11" max="11" width="13.42578125" customWidth="1"/>
    <col min="12" max="12" width="25.7109375" customWidth="1"/>
    <col min="13" max="13" width="11.42578125" customWidth="1"/>
    <col min="15" max="15" width="22" customWidth="1"/>
    <col min="16" max="16" width="22.7109375" customWidth="1"/>
    <col min="17" max="17" width="22.5703125" customWidth="1"/>
    <col min="19" max="19" width="19.5703125" customWidth="1"/>
    <col min="20" max="20" width="19.7109375" customWidth="1"/>
  </cols>
  <sheetData>
    <row r="1" spans="1:22" ht="15.75" thickBot="1">
      <c r="A1" s="1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13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23" t="s">
        <v>11</v>
      </c>
      <c r="M1" s="23" t="s">
        <v>12</v>
      </c>
      <c r="O1" s="25" t="s">
        <v>13</v>
      </c>
      <c r="P1" s="25" t="s">
        <v>14</v>
      </c>
      <c r="Q1" s="25" t="s">
        <v>15</v>
      </c>
      <c r="S1" s="29" t="s">
        <v>16</v>
      </c>
      <c r="T1" s="29" t="s">
        <v>17</v>
      </c>
      <c r="U1" s="29" t="s">
        <v>18</v>
      </c>
      <c r="V1" s="25" t="s">
        <v>19</v>
      </c>
    </row>
    <row r="2" spans="1:22">
      <c r="A2" s="2" t="s">
        <v>20</v>
      </c>
      <c r="B2" s="21" t="s">
        <v>21</v>
      </c>
      <c r="C2" s="8" t="s">
        <v>22</v>
      </c>
      <c r="D2" s="8">
        <v>1</v>
      </c>
      <c r="E2" s="9">
        <v>350</v>
      </c>
      <c r="F2" s="11">
        <f>IF(C2="Realizado",D2*E2,0)</f>
        <v>350</v>
      </c>
      <c r="G2" s="14">
        <f>F42+SUM(H2:H41)</f>
        <v>1223</v>
      </c>
      <c r="H2" s="9">
        <f t="shared" ref="H2:H41" si="0">IF(I2="Compra",-M2,M2)</f>
        <v>-62</v>
      </c>
      <c r="I2" s="15" t="s">
        <v>23</v>
      </c>
      <c r="J2" s="8" t="s">
        <v>24</v>
      </c>
      <c r="K2" s="16">
        <v>44341</v>
      </c>
      <c r="L2" s="8" t="s">
        <v>22</v>
      </c>
      <c r="M2" s="10">
        <v>62</v>
      </c>
      <c r="O2" s="30">
        <f>S2*U2</f>
        <v>10640</v>
      </c>
      <c r="P2" s="30">
        <f>T2*S2</f>
        <v>30000</v>
      </c>
      <c r="Q2" s="30">
        <f>P2-O2</f>
        <v>19360</v>
      </c>
      <c r="S2" s="28">
        <v>20</v>
      </c>
      <c r="T2" s="31">
        <v>1500</v>
      </c>
      <c r="U2" s="31">
        <v>532</v>
      </c>
      <c r="V2">
        <f>532*20</f>
        <v>10640</v>
      </c>
    </row>
    <row r="3" spans="1:22">
      <c r="A3" s="3" t="s">
        <v>25</v>
      </c>
      <c r="B3" s="7" t="s">
        <v>26</v>
      </c>
      <c r="C3" s="8" t="s">
        <v>22</v>
      </c>
      <c r="D3" s="8">
        <v>1</v>
      </c>
      <c r="E3" s="9">
        <v>350</v>
      </c>
      <c r="F3" s="10">
        <f t="shared" ref="F3:F41" si="1">IF(C3="Realizado",D3*E3,0)</f>
        <v>350</v>
      </c>
      <c r="H3" s="9">
        <f>IF(I3="Compra",-M3,M3)</f>
        <v>-4415</v>
      </c>
      <c r="I3" s="8" t="s">
        <v>23</v>
      </c>
      <c r="J3" s="8" t="s">
        <v>27</v>
      </c>
      <c r="K3" s="16">
        <v>44344</v>
      </c>
      <c r="L3" s="8" t="s">
        <v>28</v>
      </c>
      <c r="M3" s="10">
        <v>4415</v>
      </c>
      <c r="O3" s="26"/>
      <c r="P3" s="29" t="s">
        <v>29</v>
      </c>
      <c r="Q3" s="32">
        <f>(O2/Q2)</f>
        <v>0.54958677685950408</v>
      </c>
      <c r="S3" s="24"/>
      <c r="T3" s="24"/>
      <c r="U3" s="24"/>
    </row>
    <row r="4" spans="1:22">
      <c r="A4" s="3" t="s">
        <v>30</v>
      </c>
      <c r="B4" s="7" t="s">
        <v>31</v>
      </c>
      <c r="C4" s="8" t="s">
        <v>22</v>
      </c>
      <c r="D4" s="8">
        <v>1</v>
      </c>
      <c r="E4" s="9">
        <v>350</v>
      </c>
      <c r="F4" s="10">
        <f t="shared" si="1"/>
        <v>350</v>
      </c>
      <c r="H4" s="9">
        <f t="shared" si="0"/>
        <v>-1400</v>
      </c>
      <c r="I4" s="8" t="s">
        <v>23</v>
      </c>
      <c r="J4" s="8" t="s">
        <v>32</v>
      </c>
      <c r="K4" s="16">
        <v>44355</v>
      </c>
      <c r="L4" s="8" t="s">
        <v>28</v>
      </c>
      <c r="M4" s="10">
        <v>1400</v>
      </c>
      <c r="O4" s="26"/>
      <c r="P4" s="27" t="s">
        <v>33</v>
      </c>
      <c r="Q4" s="33">
        <f>V2/(T2-U2)</f>
        <v>10.991735537190083</v>
      </c>
    </row>
    <row r="5" spans="1:22">
      <c r="A5" s="3" t="s">
        <v>34</v>
      </c>
      <c r="B5" s="21" t="s">
        <v>35</v>
      </c>
      <c r="C5" s="8" t="s">
        <v>22</v>
      </c>
      <c r="D5" s="8">
        <v>1</v>
      </c>
      <c r="E5" s="9">
        <v>350</v>
      </c>
      <c r="F5" s="10">
        <f t="shared" si="1"/>
        <v>350</v>
      </c>
      <c r="H5" s="9">
        <f t="shared" si="0"/>
        <v>-550</v>
      </c>
      <c r="I5" s="8" t="s">
        <v>23</v>
      </c>
      <c r="J5" s="8" t="s">
        <v>36</v>
      </c>
      <c r="K5" s="16">
        <v>44364</v>
      </c>
      <c r="L5" s="8" t="s">
        <v>28</v>
      </c>
      <c r="M5" s="10">
        <v>550</v>
      </c>
      <c r="O5" s="26"/>
      <c r="P5" s="26"/>
      <c r="Q5" s="26"/>
    </row>
    <row r="6" spans="1:22">
      <c r="A6" s="3" t="s">
        <v>37</v>
      </c>
      <c r="B6" s="7" t="s">
        <v>38</v>
      </c>
      <c r="C6" s="8" t="s">
        <v>22</v>
      </c>
      <c r="D6" s="8">
        <v>1</v>
      </c>
      <c r="E6" s="9">
        <v>350</v>
      </c>
      <c r="F6" s="10">
        <f t="shared" si="1"/>
        <v>350</v>
      </c>
      <c r="H6" s="9">
        <f t="shared" si="0"/>
        <v>-750</v>
      </c>
      <c r="I6" s="8" t="s">
        <v>23</v>
      </c>
      <c r="J6" s="8" t="s">
        <v>39</v>
      </c>
      <c r="K6" s="16">
        <v>44364</v>
      </c>
      <c r="L6" s="8" t="s">
        <v>28</v>
      </c>
      <c r="M6" s="10">
        <v>750</v>
      </c>
      <c r="O6" s="26"/>
      <c r="P6" s="26"/>
      <c r="Q6" s="26"/>
    </row>
    <row r="7" spans="1:22">
      <c r="A7" s="3" t="s">
        <v>40</v>
      </c>
      <c r="B7" s="7" t="s">
        <v>41</v>
      </c>
      <c r="C7" s="8" t="s">
        <v>22</v>
      </c>
      <c r="D7" s="8">
        <v>1</v>
      </c>
      <c r="E7" s="9">
        <v>350</v>
      </c>
      <c r="F7" s="10">
        <f t="shared" si="1"/>
        <v>350</v>
      </c>
      <c r="H7" s="9">
        <f t="shared" si="0"/>
        <v>0</v>
      </c>
      <c r="I7" s="8"/>
      <c r="J7" s="8"/>
      <c r="K7" s="16"/>
      <c r="L7" s="8"/>
      <c r="M7" s="10"/>
      <c r="O7" s="26"/>
      <c r="P7" s="26"/>
      <c r="Q7" s="26"/>
    </row>
    <row r="8" spans="1:22">
      <c r="A8" s="3" t="s">
        <v>42</v>
      </c>
      <c r="B8" s="21" t="s">
        <v>43</v>
      </c>
      <c r="C8" s="8" t="s">
        <v>22</v>
      </c>
      <c r="D8" s="8">
        <v>1</v>
      </c>
      <c r="E8" s="9">
        <v>350</v>
      </c>
      <c r="F8" s="10">
        <f t="shared" si="1"/>
        <v>350</v>
      </c>
      <c r="H8" s="9">
        <f t="shared" si="0"/>
        <v>0</v>
      </c>
      <c r="I8" s="8"/>
      <c r="J8" s="8"/>
      <c r="K8" s="16"/>
      <c r="L8" s="8"/>
      <c r="M8" s="10"/>
      <c r="O8" s="26"/>
      <c r="P8" s="26"/>
      <c r="Q8" s="26"/>
    </row>
    <row r="9" spans="1:22">
      <c r="A9" s="3" t="s">
        <v>44</v>
      </c>
      <c r="B9" s="7" t="s">
        <v>45</v>
      </c>
      <c r="C9" s="8" t="s">
        <v>22</v>
      </c>
      <c r="D9" s="8">
        <v>1</v>
      </c>
      <c r="E9" s="9">
        <v>350</v>
      </c>
      <c r="F9" s="10">
        <f t="shared" si="1"/>
        <v>350</v>
      </c>
      <c r="H9" s="9">
        <f t="shared" si="0"/>
        <v>0</v>
      </c>
      <c r="I9" s="8"/>
      <c r="J9" s="8"/>
      <c r="K9" s="16"/>
      <c r="L9" s="8"/>
      <c r="M9" s="10"/>
      <c r="O9" s="26"/>
      <c r="P9" s="26"/>
      <c r="Q9" s="26"/>
    </row>
    <row r="10" spans="1:22">
      <c r="A10" s="3" t="s">
        <v>46</v>
      </c>
      <c r="B10" s="7" t="s">
        <v>47</v>
      </c>
      <c r="C10" s="8" t="s">
        <v>22</v>
      </c>
      <c r="D10" s="8">
        <v>1</v>
      </c>
      <c r="E10" s="9">
        <v>350</v>
      </c>
      <c r="F10" s="10">
        <f t="shared" si="1"/>
        <v>350</v>
      </c>
      <c r="H10" s="9">
        <f t="shared" si="0"/>
        <v>0</v>
      </c>
      <c r="I10" s="8"/>
      <c r="J10" s="8"/>
      <c r="K10" s="16"/>
      <c r="L10" s="8"/>
      <c r="M10" s="10"/>
      <c r="O10" s="26"/>
      <c r="P10" s="26"/>
      <c r="Q10" s="26"/>
    </row>
    <row r="11" spans="1:22">
      <c r="A11" s="3" t="s">
        <v>48</v>
      </c>
      <c r="B11" s="7" t="s">
        <v>49</v>
      </c>
      <c r="C11" s="8" t="s">
        <v>22</v>
      </c>
      <c r="D11" s="8">
        <v>1</v>
      </c>
      <c r="E11" s="9">
        <v>350</v>
      </c>
      <c r="F11" s="10">
        <f t="shared" si="1"/>
        <v>350</v>
      </c>
      <c r="H11" s="9">
        <f t="shared" si="0"/>
        <v>0</v>
      </c>
      <c r="I11" s="8"/>
      <c r="J11" s="8"/>
      <c r="K11" s="16"/>
      <c r="L11" s="8"/>
      <c r="M11" s="10"/>
    </row>
    <row r="12" spans="1:22">
      <c r="A12" s="3" t="s">
        <v>50</v>
      </c>
      <c r="B12" s="7" t="s">
        <v>51</v>
      </c>
      <c r="C12" s="8" t="s">
        <v>22</v>
      </c>
      <c r="D12" s="8">
        <v>1</v>
      </c>
      <c r="E12" s="9">
        <v>350</v>
      </c>
      <c r="F12" s="10">
        <f t="shared" si="1"/>
        <v>350</v>
      </c>
      <c r="H12" s="9">
        <f t="shared" si="0"/>
        <v>0</v>
      </c>
      <c r="I12" s="8"/>
      <c r="J12" s="8"/>
      <c r="K12" s="16"/>
      <c r="L12" s="8"/>
      <c r="M12" s="10"/>
    </row>
    <row r="13" spans="1:22">
      <c r="A13" s="3" t="s">
        <v>52</v>
      </c>
      <c r="B13" s="7" t="s">
        <v>53</v>
      </c>
      <c r="C13" s="8" t="s">
        <v>22</v>
      </c>
      <c r="D13" s="8">
        <v>1</v>
      </c>
      <c r="E13" s="9">
        <v>350</v>
      </c>
      <c r="F13" s="10">
        <f t="shared" si="1"/>
        <v>350</v>
      </c>
      <c r="H13" s="9">
        <f t="shared" si="0"/>
        <v>0</v>
      </c>
      <c r="I13" s="8"/>
      <c r="J13" s="8"/>
      <c r="K13" s="16"/>
      <c r="L13" s="8"/>
      <c r="M13" s="10"/>
    </row>
    <row r="14" spans="1:22">
      <c r="A14" s="3" t="s">
        <v>54</v>
      </c>
      <c r="B14" s="21" t="s">
        <v>55</v>
      </c>
      <c r="C14" s="8" t="s">
        <v>22</v>
      </c>
      <c r="D14" s="8">
        <v>1</v>
      </c>
      <c r="E14" s="9">
        <v>350</v>
      </c>
      <c r="F14" s="10">
        <f t="shared" si="1"/>
        <v>350</v>
      </c>
      <c r="H14" s="9">
        <f t="shared" si="0"/>
        <v>0</v>
      </c>
      <c r="I14" s="8"/>
      <c r="J14" s="8"/>
      <c r="K14" s="16"/>
      <c r="L14" s="8"/>
      <c r="M14" s="10"/>
    </row>
    <row r="15" spans="1:22">
      <c r="A15" s="3" t="s">
        <v>56</v>
      </c>
      <c r="B15" s="7" t="s">
        <v>57</v>
      </c>
      <c r="C15" s="8" t="s">
        <v>22</v>
      </c>
      <c r="D15" s="8">
        <v>1</v>
      </c>
      <c r="E15" s="9">
        <v>350</v>
      </c>
      <c r="F15" s="10">
        <f t="shared" si="1"/>
        <v>350</v>
      </c>
      <c r="H15" s="9">
        <f t="shared" si="0"/>
        <v>0</v>
      </c>
      <c r="I15" s="8"/>
      <c r="J15" s="8"/>
      <c r="K15" s="16"/>
      <c r="L15" s="8"/>
      <c r="M15" s="10"/>
    </row>
    <row r="16" spans="1:22">
      <c r="A16" s="3" t="s">
        <v>58</v>
      </c>
      <c r="B16" s="7" t="s">
        <v>59</v>
      </c>
      <c r="C16" s="8" t="s">
        <v>22</v>
      </c>
      <c r="D16" s="8">
        <v>1</v>
      </c>
      <c r="E16" s="9">
        <v>350</v>
      </c>
      <c r="F16" s="10">
        <f t="shared" si="1"/>
        <v>350</v>
      </c>
      <c r="H16" s="9">
        <f t="shared" si="0"/>
        <v>0</v>
      </c>
      <c r="I16" s="8"/>
      <c r="J16" s="8"/>
      <c r="K16" s="16"/>
      <c r="L16" s="8"/>
      <c r="M16" s="10"/>
    </row>
    <row r="17" spans="1:13">
      <c r="A17" s="3" t="s">
        <v>60</v>
      </c>
      <c r="B17" s="21" t="s">
        <v>61</v>
      </c>
      <c r="C17" s="8" t="s">
        <v>22</v>
      </c>
      <c r="D17" s="8">
        <v>1</v>
      </c>
      <c r="E17" s="9">
        <v>350</v>
      </c>
      <c r="F17" s="10">
        <f t="shared" si="1"/>
        <v>350</v>
      </c>
      <c r="H17" s="9">
        <f t="shared" si="0"/>
        <v>0</v>
      </c>
      <c r="I17" s="8"/>
      <c r="J17" s="8"/>
      <c r="K17" s="16"/>
      <c r="L17" s="8"/>
      <c r="M17" s="10"/>
    </row>
    <row r="18" spans="1:13">
      <c r="A18" s="3" t="s">
        <v>62</v>
      </c>
      <c r="B18" s="7" t="s">
        <v>63</v>
      </c>
      <c r="C18" s="8" t="s">
        <v>22</v>
      </c>
      <c r="D18" s="8">
        <v>1</v>
      </c>
      <c r="E18" s="9">
        <v>350</v>
      </c>
      <c r="F18" s="10">
        <f t="shared" si="1"/>
        <v>350</v>
      </c>
      <c r="H18" s="9">
        <f t="shared" si="0"/>
        <v>0</v>
      </c>
      <c r="I18" s="8"/>
      <c r="J18" s="8"/>
      <c r="K18" s="16"/>
      <c r="L18" s="8"/>
      <c r="M18" s="10"/>
    </row>
    <row r="19" spans="1:13">
      <c r="A19" s="3" t="s">
        <v>64</v>
      </c>
      <c r="B19" s="20" t="s">
        <v>65</v>
      </c>
      <c r="C19" s="8" t="s">
        <v>66</v>
      </c>
      <c r="D19" s="8">
        <v>1</v>
      </c>
      <c r="E19" s="9">
        <v>350</v>
      </c>
      <c r="F19" s="10">
        <f t="shared" si="1"/>
        <v>0</v>
      </c>
      <c r="H19" s="9">
        <f t="shared" si="0"/>
        <v>0</v>
      </c>
      <c r="I19" s="8"/>
      <c r="J19" s="8"/>
      <c r="K19" s="16"/>
      <c r="L19" s="8"/>
      <c r="M19" s="10"/>
    </row>
    <row r="20" spans="1:13">
      <c r="A20" s="3" t="s">
        <v>67</v>
      </c>
      <c r="B20" s="7" t="s">
        <v>68</v>
      </c>
      <c r="C20" s="8" t="s">
        <v>22</v>
      </c>
      <c r="D20" s="8">
        <v>1</v>
      </c>
      <c r="E20" s="9">
        <v>350</v>
      </c>
      <c r="F20" s="10">
        <f t="shared" si="1"/>
        <v>350</v>
      </c>
      <c r="H20" s="9">
        <f t="shared" si="0"/>
        <v>0</v>
      </c>
      <c r="I20" s="8"/>
      <c r="J20" s="8"/>
      <c r="K20" s="16"/>
      <c r="L20" s="8"/>
      <c r="M20" s="10"/>
    </row>
    <row r="21" spans="1:13">
      <c r="A21" s="3" t="s">
        <v>69</v>
      </c>
      <c r="B21" s="7" t="s">
        <v>70</v>
      </c>
      <c r="C21" s="8" t="s">
        <v>22</v>
      </c>
      <c r="D21" s="8">
        <v>1</v>
      </c>
      <c r="E21" s="9">
        <v>350</v>
      </c>
      <c r="F21" s="10">
        <f t="shared" si="1"/>
        <v>350</v>
      </c>
      <c r="H21" s="9">
        <f t="shared" si="0"/>
        <v>0</v>
      </c>
      <c r="I21" s="8"/>
      <c r="J21" s="8"/>
      <c r="K21" s="16"/>
      <c r="L21" s="8"/>
      <c r="M21" s="10"/>
    </row>
    <row r="22" spans="1:13">
      <c r="A22" s="3" t="s">
        <v>71</v>
      </c>
      <c r="B22" s="7" t="s">
        <v>72</v>
      </c>
      <c r="C22" s="8" t="s">
        <v>22</v>
      </c>
      <c r="D22" s="8">
        <v>1</v>
      </c>
      <c r="E22" s="9">
        <v>350</v>
      </c>
      <c r="F22" s="10">
        <f t="shared" si="1"/>
        <v>350</v>
      </c>
      <c r="H22" s="9">
        <f t="shared" si="0"/>
        <v>0</v>
      </c>
      <c r="I22" s="8"/>
      <c r="J22" s="8"/>
      <c r="K22" s="16"/>
      <c r="L22" s="8"/>
      <c r="M22" s="10"/>
    </row>
    <row r="23" spans="1:13">
      <c r="A23" s="3" t="s">
        <v>73</v>
      </c>
      <c r="B23" s="7" t="s">
        <v>74</v>
      </c>
      <c r="C23" s="8" t="s">
        <v>22</v>
      </c>
      <c r="D23" s="8">
        <v>1</v>
      </c>
      <c r="E23" s="9">
        <v>350</v>
      </c>
      <c r="F23" s="10">
        <f t="shared" si="1"/>
        <v>350</v>
      </c>
      <c r="H23" s="9">
        <f t="shared" si="0"/>
        <v>0</v>
      </c>
      <c r="I23" s="8"/>
      <c r="J23" s="8"/>
      <c r="K23" s="16"/>
      <c r="L23" s="8"/>
      <c r="M23" s="10"/>
    </row>
    <row r="24" spans="1:13">
      <c r="A24" s="3" t="s">
        <v>75</v>
      </c>
      <c r="B24" s="21" t="s">
        <v>76</v>
      </c>
      <c r="C24" s="8" t="s">
        <v>22</v>
      </c>
      <c r="D24" s="8">
        <v>1</v>
      </c>
      <c r="E24" s="9">
        <v>350</v>
      </c>
      <c r="F24" s="10">
        <f t="shared" si="1"/>
        <v>350</v>
      </c>
      <c r="H24" s="9">
        <f t="shared" si="0"/>
        <v>0</v>
      </c>
      <c r="I24" s="8"/>
      <c r="J24" s="8"/>
      <c r="K24" s="16"/>
      <c r="L24" s="8"/>
      <c r="M24" s="10"/>
    </row>
    <row r="25" spans="1:13">
      <c r="A25" s="3" t="s">
        <v>77</v>
      </c>
      <c r="B25" s="7" t="s">
        <v>78</v>
      </c>
      <c r="C25" s="8" t="s">
        <v>22</v>
      </c>
      <c r="D25" s="8">
        <v>1</v>
      </c>
      <c r="E25" s="9">
        <v>350</v>
      </c>
      <c r="F25" s="10">
        <f t="shared" si="1"/>
        <v>350</v>
      </c>
      <c r="H25" s="9">
        <f t="shared" si="0"/>
        <v>0</v>
      </c>
      <c r="I25" s="8"/>
      <c r="J25" s="8"/>
      <c r="K25" s="16"/>
      <c r="L25" s="8"/>
      <c r="M25" s="10"/>
    </row>
    <row r="26" spans="1:13">
      <c r="A26" s="4" t="s">
        <v>79</v>
      </c>
      <c r="B26" s="21" t="s">
        <v>80</v>
      </c>
      <c r="C26" s="8" t="s">
        <v>22</v>
      </c>
      <c r="D26" s="8">
        <v>1</v>
      </c>
      <c r="E26" s="9">
        <v>350</v>
      </c>
      <c r="F26" s="22">
        <f t="shared" si="1"/>
        <v>350</v>
      </c>
      <c r="H26" s="9">
        <f t="shared" si="0"/>
        <v>0</v>
      </c>
      <c r="I26" s="8"/>
      <c r="J26" s="8"/>
      <c r="K26" s="16"/>
      <c r="L26" s="8"/>
      <c r="M26" s="10"/>
    </row>
    <row r="27" spans="1:13">
      <c r="A27" s="5" t="s">
        <v>81</v>
      </c>
      <c r="B27" s="8"/>
      <c r="C27" s="8" t="s">
        <v>66</v>
      </c>
      <c r="D27" s="8">
        <v>1</v>
      </c>
      <c r="E27" s="9">
        <v>350</v>
      </c>
      <c r="F27" s="10">
        <f t="shared" si="1"/>
        <v>0</v>
      </c>
      <c r="H27" s="9">
        <f t="shared" si="0"/>
        <v>0</v>
      </c>
      <c r="I27" s="8"/>
      <c r="J27" s="8"/>
      <c r="K27" s="16"/>
      <c r="L27" s="8"/>
      <c r="M27" s="10"/>
    </row>
    <row r="28" spans="1:13">
      <c r="A28" s="5" t="s">
        <v>81</v>
      </c>
      <c r="B28" s="8"/>
      <c r="C28" s="8" t="s">
        <v>66</v>
      </c>
      <c r="D28" s="8">
        <v>1</v>
      </c>
      <c r="E28" s="9">
        <v>350</v>
      </c>
      <c r="F28" s="10">
        <f t="shared" si="1"/>
        <v>0</v>
      </c>
      <c r="H28" s="9">
        <f t="shared" si="0"/>
        <v>0</v>
      </c>
      <c r="I28" s="8"/>
      <c r="J28" s="8"/>
      <c r="K28" s="16"/>
      <c r="L28" s="8"/>
      <c r="M28" s="10"/>
    </row>
    <row r="29" spans="1:13">
      <c r="A29" s="5" t="s">
        <v>81</v>
      </c>
      <c r="B29" s="8"/>
      <c r="C29" s="8" t="s">
        <v>66</v>
      </c>
      <c r="D29" s="8">
        <v>1</v>
      </c>
      <c r="E29" s="9">
        <v>350</v>
      </c>
      <c r="F29" s="10">
        <f t="shared" si="1"/>
        <v>0</v>
      </c>
      <c r="H29" s="9">
        <f t="shared" si="0"/>
        <v>0</v>
      </c>
      <c r="I29" s="8"/>
      <c r="J29" s="8"/>
      <c r="K29" s="16"/>
      <c r="L29" s="8"/>
      <c r="M29" s="10"/>
    </row>
    <row r="30" spans="1:13">
      <c r="A30" s="5" t="s">
        <v>81</v>
      </c>
      <c r="B30" s="8"/>
      <c r="C30" s="8" t="s">
        <v>66</v>
      </c>
      <c r="D30" s="8">
        <v>1</v>
      </c>
      <c r="E30" s="9">
        <v>350</v>
      </c>
      <c r="F30" s="10">
        <f t="shared" si="1"/>
        <v>0</v>
      </c>
      <c r="H30" s="9">
        <f t="shared" si="0"/>
        <v>0</v>
      </c>
      <c r="I30" s="8"/>
      <c r="J30" s="8"/>
      <c r="K30" s="16"/>
      <c r="L30" s="8"/>
      <c r="M30" s="10"/>
    </row>
    <row r="31" spans="1:13">
      <c r="A31" s="5" t="s">
        <v>81</v>
      </c>
      <c r="B31" s="8"/>
      <c r="C31" s="8" t="s">
        <v>66</v>
      </c>
      <c r="D31" s="8">
        <v>1</v>
      </c>
      <c r="E31" s="9">
        <v>350</v>
      </c>
      <c r="F31" s="10">
        <f t="shared" si="1"/>
        <v>0</v>
      </c>
      <c r="H31" s="9">
        <f t="shared" si="0"/>
        <v>0</v>
      </c>
      <c r="I31" s="8"/>
      <c r="J31" s="8"/>
      <c r="K31" s="16"/>
      <c r="L31" s="8"/>
      <c r="M31" s="10"/>
    </row>
    <row r="32" spans="1:13">
      <c r="A32" s="5" t="s">
        <v>81</v>
      </c>
      <c r="B32" s="8"/>
      <c r="C32" s="8" t="s">
        <v>66</v>
      </c>
      <c r="D32" s="8">
        <v>1</v>
      </c>
      <c r="E32" s="9">
        <v>350</v>
      </c>
      <c r="F32" s="10">
        <f t="shared" si="1"/>
        <v>0</v>
      </c>
      <c r="H32" s="9">
        <f t="shared" si="0"/>
        <v>0</v>
      </c>
      <c r="I32" s="8"/>
      <c r="J32" s="8"/>
      <c r="K32" s="16"/>
      <c r="L32" s="8"/>
      <c r="M32" s="10"/>
    </row>
    <row r="33" spans="1:13">
      <c r="A33" s="5" t="s">
        <v>81</v>
      </c>
      <c r="B33" s="8"/>
      <c r="C33" s="8" t="s">
        <v>66</v>
      </c>
      <c r="D33" s="8">
        <v>1</v>
      </c>
      <c r="E33" s="9">
        <v>350</v>
      </c>
      <c r="F33" s="10">
        <f t="shared" si="1"/>
        <v>0</v>
      </c>
      <c r="H33" s="9">
        <f t="shared" si="0"/>
        <v>0</v>
      </c>
      <c r="I33" s="8"/>
      <c r="J33" s="8"/>
      <c r="K33" s="16"/>
      <c r="L33" s="8"/>
      <c r="M33" s="10"/>
    </row>
    <row r="34" spans="1:13">
      <c r="A34" s="5" t="s">
        <v>81</v>
      </c>
      <c r="B34" s="8"/>
      <c r="C34" s="8" t="s">
        <v>66</v>
      </c>
      <c r="D34" s="8">
        <v>1</v>
      </c>
      <c r="E34" s="9">
        <v>350</v>
      </c>
      <c r="F34" s="10">
        <f t="shared" si="1"/>
        <v>0</v>
      </c>
      <c r="H34" s="9">
        <f t="shared" si="0"/>
        <v>0</v>
      </c>
      <c r="I34" s="8"/>
      <c r="J34" s="8"/>
      <c r="K34" s="16"/>
      <c r="L34" s="8"/>
      <c r="M34" s="10"/>
    </row>
    <row r="35" spans="1:13">
      <c r="A35" s="5" t="s">
        <v>81</v>
      </c>
      <c r="B35" s="8"/>
      <c r="C35" s="8" t="s">
        <v>66</v>
      </c>
      <c r="D35" s="8">
        <v>1</v>
      </c>
      <c r="E35" s="9">
        <v>350</v>
      </c>
      <c r="F35" s="10">
        <f t="shared" si="1"/>
        <v>0</v>
      </c>
      <c r="H35" s="9">
        <f t="shared" si="0"/>
        <v>0</v>
      </c>
      <c r="I35" s="8"/>
      <c r="J35" s="8"/>
      <c r="K35" s="16"/>
      <c r="L35" s="8"/>
      <c r="M35" s="10"/>
    </row>
    <row r="36" spans="1:13">
      <c r="A36" s="5" t="s">
        <v>81</v>
      </c>
      <c r="B36" s="8"/>
      <c r="C36" s="8" t="s">
        <v>66</v>
      </c>
      <c r="D36" s="8">
        <v>1</v>
      </c>
      <c r="E36" s="9">
        <v>350</v>
      </c>
      <c r="F36" s="10">
        <f t="shared" si="1"/>
        <v>0</v>
      </c>
      <c r="H36" s="9">
        <f t="shared" si="0"/>
        <v>0</v>
      </c>
      <c r="I36" s="8"/>
      <c r="J36" s="8"/>
      <c r="K36" s="16"/>
      <c r="L36" s="8"/>
      <c r="M36" s="10"/>
    </row>
    <row r="37" spans="1:13">
      <c r="A37" s="5" t="s">
        <v>81</v>
      </c>
      <c r="B37" s="8"/>
      <c r="C37" s="8" t="s">
        <v>66</v>
      </c>
      <c r="D37" s="8">
        <v>1</v>
      </c>
      <c r="E37" s="9">
        <v>350</v>
      </c>
      <c r="F37" s="10">
        <f t="shared" si="1"/>
        <v>0</v>
      </c>
      <c r="H37" s="9">
        <f t="shared" si="0"/>
        <v>0</v>
      </c>
      <c r="I37" s="8"/>
      <c r="J37" s="8"/>
      <c r="K37" s="16"/>
      <c r="L37" s="8"/>
      <c r="M37" s="10"/>
    </row>
    <row r="38" spans="1:13">
      <c r="A38" s="5" t="s">
        <v>81</v>
      </c>
      <c r="B38" s="8"/>
      <c r="C38" s="8" t="s">
        <v>66</v>
      </c>
      <c r="D38" s="8">
        <v>1</v>
      </c>
      <c r="E38" s="9">
        <v>350</v>
      </c>
      <c r="F38" s="10">
        <f t="shared" si="1"/>
        <v>0</v>
      </c>
      <c r="H38" s="9">
        <f t="shared" si="0"/>
        <v>0</v>
      </c>
      <c r="I38" s="8"/>
      <c r="J38" s="8"/>
      <c r="K38" s="16"/>
      <c r="L38" s="8"/>
      <c r="M38" s="10"/>
    </row>
    <row r="39" spans="1:13">
      <c r="A39" s="5" t="s">
        <v>81</v>
      </c>
      <c r="B39" s="8"/>
      <c r="C39" s="8" t="s">
        <v>66</v>
      </c>
      <c r="D39" s="8">
        <v>1</v>
      </c>
      <c r="E39" s="9">
        <v>350</v>
      </c>
      <c r="F39" s="10">
        <f t="shared" si="1"/>
        <v>0</v>
      </c>
      <c r="H39" s="9">
        <f t="shared" si="0"/>
        <v>0</v>
      </c>
      <c r="I39" s="8"/>
      <c r="J39" s="8"/>
      <c r="K39" s="16"/>
      <c r="L39" s="8"/>
      <c r="M39" s="10"/>
    </row>
    <row r="40" spans="1:13">
      <c r="A40" s="5" t="s">
        <v>81</v>
      </c>
      <c r="B40" s="8"/>
      <c r="C40" s="8" t="s">
        <v>66</v>
      </c>
      <c r="D40" s="8">
        <v>1</v>
      </c>
      <c r="E40" s="9">
        <v>350</v>
      </c>
      <c r="F40" s="10">
        <f t="shared" si="1"/>
        <v>0</v>
      </c>
      <c r="H40" s="9">
        <f t="shared" si="0"/>
        <v>0</v>
      </c>
      <c r="I40" s="8"/>
      <c r="J40" s="8"/>
      <c r="K40" s="16"/>
      <c r="L40" s="8"/>
      <c r="M40" s="10"/>
    </row>
    <row r="41" spans="1:13">
      <c r="A41" s="5" t="s">
        <v>81</v>
      </c>
      <c r="B41" s="8"/>
      <c r="C41" s="8" t="s">
        <v>66</v>
      </c>
      <c r="D41" s="8">
        <v>1</v>
      </c>
      <c r="E41" s="9">
        <v>350</v>
      </c>
      <c r="F41" s="10">
        <f t="shared" si="1"/>
        <v>0</v>
      </c>
      <c r="H41" s="9">
        <f t="shared" si="0"/>
        <v>0</v>
      </c>
      <c r="I41" s="8"/>
      <c r="J41" s="8"/>
      <c r="K41" s="16"/>
      <c r="L41" s="8"/>
      <c r="M41" s="10"/>
    </row>
    <row r="42" spans="1:13">
      <c r="F42" s="17">
        <f>SUM(F2:F41)</f>
        <v>8400</v>
      </c>
    </row>
    <row r="43" spans="1:13">
      <c r="E43" s="18" t="s">
        <v>82</v>
      </c>
      <c r="F43" s="19">
        <f>F42/350</f>
        <v>24</v>
      </c>
    </row>
  </sheetData>
  <hyperlinks>
    <hyperlink ref="B2" r:id="rId1" xr:uid="{840A8A84-2BEB-46E4-9EA5-51227CF2EFCB}"/>
    <hyperlink ref="B3" r:id="rId2" xr:uid="{D9CE60B5-DE78-4CFD-95D0-C7C175D87D5F}"/>
    <hyperlink ref="B4" r:id="rId3" xr:uid="{66C2D061-CEDD-4B6A-9915-EDFECD6EB219}"/>
    <hyperlink ref="B5" r:id="rId4" xr:uid="{C225C87D-2F6F-49F0-A374-4C83ED43A8BE}"/>
    <hyperlink ref="B6" r:id="rId5" xr:uid="{B4AE94F1-0882-4161-B16D-F1EFDC6E5AC3}"/>
    <hyperlink ref="B9" r:id="rId6" xr:uid="{EFB7E17D-5A78-4058-8E05-E91B6D35F4BD}"/>
    <hyperlink ref="B10" r:id="rId7" xr:uid="{F412E74E-7059-4DAC-BFC5-B0428D4B07AF}"/>
    <hyperlink ref="B11" r:id="rId8" xr:uid="{ACE8C44C-AE6C-4D62-98C5-ADCF6948C567}"/>
    <hyperlink ref="B12" r:id="rId9" xr:uid="{C2CC654C-0074-4F5A-A990-D78A973F60F2}"/>
    <hyperlink ref="B13" r:id="rId10" xr:uid="{CA272A9B-4458-4715-92E2-260EDF1AEAE7}"/>
    <hyperlink ref="B16" r:id="rId11" xr:uid="{36142ABC-07D7-47DF-AB2C-7A54D4DE1ADD}"/>
    <hyperlink ref="B17" r:id="rId12" xr:uid="{8DE54615-057F-463C-9874-B428140C42CC}"/>
    <hyperlink ref="B18" r:id="rId13" xr:uid="{D24A44B5-F203-4482-B8A5-D826D50763E9}"/>
    <hyperlink ref="B20" r:id="rId14" xr:uid="{78BF19C4-13EF-407F-84B4-6727A5C4D908}"/>
    <hyperlink ref="B21" r:id="rId15" xr:uid="{95F35AFE-826B-4CC8-A1B9-59168E21AA99}"/>
    <hyperlink ref="B23" r:id="rId16" xr:uid="{EACB4C1A-E82B-4C13-AD11-B59BE8A8CE25}"/>
    <hyperlink ref="B25" r:id="rId17" xr:uid="{4D163AE3-95F6-4A7B-B049-807B52FE1AB4}"/>
    <hyperlink ref="B26" r:id="rId18" xr:uid="{33EF2D40-FE43-4932-97CA-359E525E0268}"/>
    <hyperlink ref="B7" r:id="rId19" xr:uid="{8D1776F2-5FC8-40C5-8961-3EBA63F7210E}"/>
    <hyperlink ref="B8" r:id="rId20" xr:uid="{564C4472-3AFE-4A06-8625-9F112D7D0672}"/>
    <hyperlink ref="B14" r:id="rId21" xr:uid="{045E8D96-929C-4339-BE5C-6FEB12CED03E}"/>
    <hyperlink ref="B15" r:id="rId22" xr:uid="{E968F755-0B71-4D78-B222-21B4308F2D1D}"/>
    <hyperlink ref="B19" r:id="rId23" xr:uid="{3E33CA09-1972-43F0-A24A-BFA6CCE5D104}"/>
    <hyperlink ref="B22" r:id="rId24" xr:uid="{7A39D71E-8201-4D70-99A5-9326176E3ED6}"/>
    <hyperlink ref="B24" r:id="rId25" xr:uid="{8EA190DA-46FA-4108-8F73-D4094847A462}"/>
  </hyperlinks>
  <pageMargins left="0.7" right="0.7" top="0.75" bottom="0.75" header="0.3" footer="0.3"/>
  <pageSetup paperSize="9" orientation="portrait" horizontalDpi="300" verticalDpi="300" r:id="rId26"/>
  <legacyDrawing r:id="rId2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323FE419FDB94793138221CB3CF75A" ma:contentTypeVersion="13" ma:contentTypeDescription="Crear nuevo documento." ma:contentTypeScope="" ma:versionID="fd0cdb458569fb77f06bcd093d0bb968">
  <xsd:schema xmlns:xsd="http://www.w3.org/2001/XMLSchema" xmlns:xs="http://www.w3.org/2001/XMLSchema" xmlns:p="http://schemas.microsoft.com/office/2006/metadata/properties" xmlns:ns3="2b341700-14cb-450b-8091-87d89ca5decf" xmlns:ns4="b7e7dd52-93d0-4a1c-81e1-9d8ca0f93b5a" targetNamespace="http://schemas.microsoft.com/office/2006/metadata/properties" ma:root="true" ma:fieldsID="771e23a9d82f75cb047cfbf103ae652e" ns3:_="" ns4:_="">
    <xsd:import namespace="2b341700-14cb-450b-8091-87d89ca5decf"/>
    <xsd:import namespace="b7e7dd52-93d0-4a1c-81e1-9d8ca0f93b5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41700-14cb-450b-8091-87d89ca5de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7dd52-93d0-4a1c-81e1-9d8ca0f93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B7B15C-35EC-45EB-B6E3-6A00080B591B}"/>
</file>

<file path=customXml/itemProps2.xml><?xml version="1.0" encoding="utf-8"?>
<ds:datastoreItem xmlns:ds="http://schemas.openxmlformats.org/officeDocument/2006/customXml" ds:itemID="{170B49BB-FB5C-4054-9CE2-3662F9C5D8B4}"/>
</file>

<file path=customXml/itemProps3.xml><?xml version="1.0" encoding="utf-8"?>
<ds:datastoreItem xmlns:ds="http://schemas.openxmlformats.org/officeDocument/2006/customXml" ds:itemID="{FF73C742-D47D-46DD-9155-64B390C42D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 Biain</dc:creator>
  <cp:keywords/>
  <dc:description/>
  <cp:lastModifiedBy/>
  <cp:revision/>
  <dcterms:created xsi:type="dcterms:W3CDTF">2020-11-26T14:27:43Z</dcterms:created>
  <dcterms:modified xsi:type="dcterms:W3CDTF">2021-06-18T21:30:25Z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0x01010000323FE419FDB94793138221CB3CF75A</vt:lpwstr>
  </property>
</Properties>
</file>