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040" windowHeight="7485" activeTab="1"/>
  </bookViews>
  <sheets>
    <sheet name="Cálculo" sheetId="1" r:id="rId1"/>
    <sheet name="Justificación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<sst xmlns="http://schemas.openxmlformats.org/spreadsheetml/2006/main" count="84" uniqueCount="79">
  <si>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</si>
  <si>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</si>
  <si>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</si>
  <si>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</si>
  <si>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</si>
  <si>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</si>
  <si>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</si>
  <si>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</si>
  <si>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</si>
  <si>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</si>
  <si>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</si>
  <si>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</si>
  <si>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</si>
  <si>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</si>
  <si>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</si>
  <si>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</si>
  <si>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</si>
  <si>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</si>
  <si>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</si>
  <si>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</si>
  <si>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</si>
  <si>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</si>
  <si>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</si>
  <si>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</si>
  <si>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</si>
  <si>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</si>
  <si>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</si>
  <si>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</si>
  <si>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</si>
  <si>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</si>
  <si>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</si>
  <si>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</si>
  <si>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</si>
  <si>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</si>
  <si>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</si>
  <si>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</si>
  <si>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</si>
  <si>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</si>
  <si>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</si>
  <si>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</si>
  <si>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</si>
  <si>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</si>
  <si>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</si>
  <si>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</si>
  <si>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</si>
  <si>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</si>
  <si>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</si>
  <si>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</si>
  <si>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</si>
  <si>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</si>
  <si>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</si>
  <si>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</si>
  <si>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</si>
  <si>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</si>
  <si>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</si>
  <si>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</si>
  <si>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</si>
  <si>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</si>
  <si>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</si>
  <si>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</si>
  <si>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</si>
  <si>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</si>
  <si>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</si>
  <si>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</si>
  <si>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</si>
  <si>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</si>
  <si>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</si>
  <si>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</si>
  <si>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</si>
  <si>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 xml:space="preserve">Porque confiamos en que el producto es de calidad. </t>
  </si>
  <si>
    <t xml:space="preserve">Todos los alumnos nos compromertemos a ofrecer el producto a travez de los distintos medios: Facebook, instagram, etc. </t>
  </si>
  <si>
    <t xml:space="preserve">Porque sabemos que el tiempo que nos lleva producirlo es acotado y a eso le sumamos la cantidad de mano de obra. </t>
  </si>
  <si>
    <t xml:space="preserve">Porque somos muchos vendiendo y todos con espiritu emprendedor. </t>
  </si>
  <si>
    <t>Insumo 4: …………….... (costos de este insumo por unidad producida) pegamento</t>
  </si>
  <si>
    <t>Insumo 3: ………………. (costos de este insumo por unidad producida) tierra y semilla</t>
  </si>
  <si>
    <t>Insumo 1: ………………. (costos de este insumo por unidad producida) paller y pintura</t>
  </si>
  <si>
    <t>Lo elegimos porque es apropiado a lo que podemos aportar y al costo que nos sale el producto</t>
  </si>
  <si>
    <t>Insumo 2: ………………. (costos de este insumo por unidad producida) clavos y lija</t>
  </si>
  <si>
    <t>Vamos a reinvertir en el mòdulo 10 de una nueva producciòn y para la feria emprendedora entre agosto y septiembre. Porque creemos que debemos tener stock.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</si>
</sst>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D6" workbookViewId="0">
      <selection activeCell="D33" sqref="D33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11.502702702702702</v>
      </c>
      <c r="I3" s="53">
        <v>13</v>
      </c>
      <c r="J3" s="53">
        <v>20</v>
      </c>
      <c r="K3" s="53">
        <v>24</v>
      </c>
      <c r="L3" s="64" t="s">
        <v>9</v>
      </c>
    </row>
    <row r="4" spans="1:13" x14ac:dyDescent="0.25">
      <c r="G4" s="20" t="s">
        <v>10</v>
      </c>
      <c r="H4" s="21">
        <f>+H3/$B$7</f>
        <v>0.7189189189189189</v>
      </c>
      <c r="I4" s="21">
        <f>+I3/$B$7</f>
        <v>0.8125</v>
      </c>
      <c r="J4" s="21">
        <f>+J3/$B$7</f>
        <v>1.25</v>
      </c>
      <c r="K4" s="51">
        <f>+K3/$B$7</f>
        <v>1.5</v>
      </c>
    </row>
    <row r="5" spans="1:13" x14ac:dyDescent="0.25">
      <c r="G5" s="20" t="s">
        <v>11</v>
      </c>
      <c r="H5" s="21">
        <f t="shared" ref="H5:J5" si="0">+H4/$B$6</f>
        <v>2.9954954954954954E-2</v>
      </c>
      <c r="I5" s="21">
        <f t="shared" si="0"/>
        <v>3.3854166666666664E-2</v>
      </c>
      <c r="J5" s="21">
        <f t="shared" si="0"/>
        <v>5.2083333333333336E-2</v>
      </c>
      <c r="K5" s="51">
        <f t="shared" ref="K5" si="1">+K4/$B$6</f>
        <v>6.25E-2</v>
      </c>
    </row>
    <row r="6" spans="1:13" x14ac:dyDescent="0.25">
      <c r="A6" s="4" t="s">
        <v>12</v>
      </c>
      <c r="B6" s="5">
        <v>24</v>
      </c>
      <c r="C6" s="6" t="s">
        <v>13</v>
      </c>
      <c r="D6" s="7"/>
      <c r="G6" s="8" t="s">
        <v>14</v>
      </c>
      <c r="H6" s="17">
        <f>+$B$28*H3</f>
        <v>28756.756756756757</v>
      </c>
      <c r="I6" s="17">
        <f>+$B$28*I3</f>
        <v>32500</v>
      </c>
      <c r="J6" s="17">
        <f>+$B$28*J3</f>
        <v>50000</v>
      </c>
      <c r="K6" s="49">
        <f>+$B$28*K3</f>
        <v>60000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10640</v>
      </c>
      <c r="I7" s="16">
        <f t="shared" si="2"/>
        <v>10640</v>
      </c>
      <c r="J7" s="16">
        <f t="shared" si="2"/>
        <v>10640</v>
      </c>
      <c r="K7" s="48">
        <f t="shared" si="2"/>
        <v>10640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18116.756756756757</v>
      </c>
      <c r="I8" s="17">
        <f>+$B$26*I3</f>
        <v>20475</v>
      </c>
      <c r="J8" s="17">
        <f>+$B$26*J3</f>
        <v>31500</v>
      </c>
      <c r="K8" s="49">
        <f>+$B$26*K3</f>
        <v>37800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28756.756756756757</v>
      </c>
      <c r="I9" s="16">
        <f t="shared" si="3"/>
        <v>31115</v>
      </c>
      <c r="J9" s="16">
        <f t="shared" si="3"/>
        <v>42140</v>
      </c>
      <c r="K9" s="48">
        <f t="shared" ref="K9" si="4">+K8+K7</f>
        <v>48440</v>
      </c>
    </row>
    <row r="10" spans="1:13" x14ac:dyDescent="0.25">
      <c r="A10" s="9"/>
      <c r="B10" s="14">
        <f>(+B6-5)*D10*B7</f>
        <v>7600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1385</v>
      </c>
      <c r="J10" s="16">
        <f>+J6-J9</f>
        <v>7860</v>
      </c>
      <c r="K10" s="48">
        <f>+K6-K9</f>
        <v>11560</v>
      </c>
    </row>
    <row r="11" spans="1:13" x14ac:dyDescent="0.25">
      <c r="A11" s="9"/>
      <c r="B11" s="14">
        <f>+SUM(B8:B10)</f>
        <v>10640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69.25</v>
      </c>
      <c r="J11" s="19">
        <f t="shared" si="5"/>
        <v>393</v>
      </c>
      <c r="K11" s="50">
        <f t="shared" ref="K11" si="6">+IF(K10&gt;0,K10*0.05,0)</f>
        <v>578</v>
      </c>
    </row>
    <row r="12" spans="1:13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1315.75</v>
      </c>
      <c r="J12" s="16">
        <f t="shared" si="7"/>
        <v>7467</v>
      </c>
      <c r="K12" s="48">
        <f t="shared" ref="K12" si="8">+K10-K11</f>
        <v>10982</v>
      </c>
    </row>
    <row r="13" spans="1:13" x14ac:dyDescent="0.25">
      <c r="A13" s="9"/>
      <c r="B13" s="18"/>
      <c r="C13" s="11" t="s">
        <v>26</v>
      </c>
      <c r="D13" s="12"/>
      <c r="G13" s="8" t="s">
        <v>27</v>
      </c>
      <c r="H13" s="16">
        <f>+H12/($H$18+$H$19)+$H$23</f>
        <v>231.90932868352223</v>
      </c>
      <c r="I13" s="16">
        <f>+I12/($H$18+$H$19)+$H$23</f>
        <v>242.52021578029644</v>
      </c>
      <c r="J13" s="16">
        <f>+J12/($H$18+$H$19)+$H$23</f>
        <v>292.12707061900608</v>
      </c>
      <c r="K13" s="48">
        <f>+K12/($H$18+$H$19)+$H$23</f>
        <v>320.47384481255449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4.5754464285714391E-2</v>
      </c>
      <c r="J14" s="28">
        <f>(J13/$H$23)-1</f>
        <v>0.25966071428571413</v>
      </c>
      <c r="K14" s="52">
        <f t="shared" ref="K14" si="9">(K13/$H$23)-1</f>
        <v>0.38189285714285703</v>
      </c>
      <c r="L14" s="29"/>
    </row>
    <row r="15" spans="1:13" x14ac:dyDescent="0.25">
      <c r="A15" s="9"/>
      <c r="B15" s="18">
        <v>0</v>
      </c>
      <c r="C15" s="11" t="s">
        <v>30</v>
      </c>
      <c r="D15" s="12"/>
    </row>
    <row r="16" spans="1:13" x14ac:dyDescent="0.25">
      <c r="A16" s="22"/>
      <c r="B16" s="23">
        <f>+SUM(B11:B15)</f>
        <v>10640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11.502702702702702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24</v>
      </c>
    </row>
    <row r="19" spans="1:8" x14ac:dyDescent="0.25">
      <c r="A19" s="26" t="s">
        <v>37</v>
      </c>
      <c r="B19" s="74">
        <f>IF(D19&gt;0.001,D19*E19,0)</f>
        <v>800</v>
      </c>
      <c r="C19" s="65" t="s">
        <v>75</v>
      </c>
      <c r="D19" s="27">
        <v>800</v>
      </c>
      <c r="E19" s="71">
        <v>1</v>
      </c>
      <c r="G19" s="33" t="s">
        <v>38</v>
      </c>
      <c r="H19" s="19">
        <v>100</v>
      </c>
    </row>
    <row r="20" spans="1:8" x14ac:dyDescent="0.25">
      <c r="A20" s="30"/>
      <c r="B20" s="73">
        <f>IF(D20&gt;0.001,D20*E20,0)</f>
        <v>75</v>
      </c>
      <c r="C20" s="66" t="s">
        <v>77</v>
      </c>
      <c r="D20" s="70">
        <v>1</v>
      </c>
      <c r="E20" s="72">
        <v>75</v>
      </c>
      <c r="G20" s="33" t="s">
        <v>39</v>
      </c>
      <c r="H20" s="16">
        <f>+H8</f>
        <v>18116.756756756757</v>
      </c>
    </row>
    <row r="21" spans="1:8" x14ac:dyDescent="0.25">
      <c r="A21" s="30"/>
      <c r="B21" s="73">
        <f>IF(D21&gt;0.001,D21*E21,0)</f>
        <v>200</v>
      </c>
      <c r="C21" s="66" t="s">
        <v>74</v>
      </c>
      <c r="D21" s="70">
        <v>200</v>
      </c>
      <c r="E21" s="72">
        <v>1</v>
      </c>
      <c r="G21" s="33" t="s">
        <v>12</v>
      </c>
      <c r="H21" s="16">
        <f>+$B$16</f>
        <v>10640</v>
      </c>
    </row>
    <row r="22" spans="1:8" x14ac:dyDescent="0.25">
      <c r="A22" s="30"/>
      <c r="B22" s="73">
        <f>IF(D22&gt;0.001,D22*E22,0)</f>
        <v>250</v>
      </c>
      <c r="C22" s="66" t="s">
        <v>73</v>
      </c>
      <c r="D22" s="18">
        <v>250</v>
      </c>
      <c r="E22" s="72">
        <v>1</v>
      </c>
      <c r="G22" s="33" t="s">
        <v>40</v>
      </c>
      <c r="H22" s="16">
        <f>+H21+H20</f>
        <v>28756.756756756757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231.90932868352223</v>
      </c>
    </row>
    <row r="24" spans="1:8" x14ac:dyDescent="0.25">
      <c r="A24" s="30"/>
      <c r="B24" s="31">
        <v>0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1575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2500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10640</v>
      </c>
      <c r="C30" s="41" t="s">
        <v>12</v>
      </c>
    </row>
    <row r="31" spans="1:8" x14ac:dyDescent="0.25">
      <c r="A31" s="42" t="s">
        <v>53</v>
      </c>
      <c r="B31" s="43">
        <f>+B28-B26</f>
        <v>925</v>
      </c>
      <c r="C31" s="44" t="s">
        <v>54</v>
      </c>
    </row>
    <row r="32" spans="1:8" x14ac:dyDescent="0.25">
      <c r="A32" s="45"/>
      <c r="B32" s="75">
        <f>+B30/B31</f>
        <v>11.502702702702702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topLeftCell="A3" workbookViewId="0">
      <selection activeCell="C7" sqref="C7"/>
    </sheetView>
  </sheetViews>
  <sheetFormatPr baseColWidth="10" defaultColWidth="11.42578125" defaultRowHeight="15" x14ac:dyDescent="0.25"/>
  <cols>
    <col min="2" max="2" width="18" customWidth="1"/>
    <col min="3" max="3" width="141.28515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 t="s">
        <v>69</v>
      </c>
    </row>
    <row r="3" spans="1:3" ht="45" x14ac:dyDescent="0.25">
      <c r="A3" s="80"/>
      <c r="B3" s="59" t="s">
        <v>64</v>
      </c>
      <c r="C3" s="60" t="s">
        <v>70</v>
      </c>
    </row>
    <row r="4" spans="1:3" ht="90" x14ac:dyDescent="0.25">
      <c r="A4" s="81"/>
      <c r="B4" s="57" t="s">
        <v>65</v>
      </c>
      <c r="C4" s="58" t="s">
        <v>71</v>
      </c>
    </row>
    <row r="5" spans="1:3" ht="45" x14ac:dyDescent="0.25">
      <c r="A5" s="79" t="s">
        <v>32</v>
      </c>
      <c r="B5" s="55" t="s">
        <v>66</v>
      </c>
      <c r="C5" s="56" t="s">
        <v>76</v>
      </c>
    </row>
    <row r="6" spans="1:3" ht="60" x14ac:dyDescent="0.25">
      <c r="A6" s="80"/>
      <c r="B6" s="59" t="s">
        <v>67</v>
      </c>
      <c r="C6" s="60" t="s">
        <v>72</v>
      </c>
    </row>
    <row r="7" spans="1:3" ht="75" x14ac:dyDescent="0.25">
      <c r="A7" s="81"/>
      <c r="B7" s="57" t="s">
        <v>68</v>
      </c>
      <c r="C7" s="58" t="s">
        <v>78</v>
      </c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Liliana Gomez</cp:lastModifiedBy>
  <cp:revision/>
  <dcterms:created xsi:type="dcterms:W3CDTF">2021-01-12T19:33:14Z</dcterms:created>
  <dcterms:modified xsi:type="dcterms:W3CDTF">2021-06-18T17:04:43Z</dcterms:modified>
</cp:coreProperties>
</file>