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eronica\Documents\Colegios\EEM Nº 203\2021\Aprender a Emprender\"/>
    </mc:Choice>
  </mc:AlternateContent>
  <xr:revisionPtr revIDLastSave="0" documentId="8_{EA40D57E-E484-5141-8AE5-CE932CC7D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B21" i="1"/>
  <c r="B22" i="1"/>
  <c r="B23" i="1"/>
  <c r="B24" i="1"/>
  <c r="B25" i="1"/>
  <c r="B20" i="1"/>
  <c r="B26" i="1"/>
  <c r="B27" i="1"/>
  <c r="B19" i="1"/>
  <c r="B8" i="1"/>
  <c r="B31" i="1"/>
  <c r="B36" i="1"/>
  <c r="K4" i="1"/>
  <c r="K5" i="1"/>
  <c r="K6" i="1"/>
  <c r="H18" i="1"/>
  <c r="H19" i="1"/>
  <c r="B10" i="1"/>
  <c r="B9" i="1"/>
  <c r="B11" i="1"/>
  <c r="B16" i="1"/>
  <c r="I7" i="1"/>
  <c r="K8" i="1"/>
  <c r="J7" i="1"/>
  <c r="B35" i="1"/>
  <c r="B37" i="1"/>
  <c r="H3" i="1"/>
  <c r="K7" i="1"/>
  <c r="K9" i="1"/>
  <c r="K10" i="1"/>
  <c r="K11" i="1"/>
  <c r="K12" i="1"/>
  <c r="H7" i="1"/>
  <c r="H26" i="1"/>
  <c r="I8" i="1"/>
  <c r="I9" i="1"/>
  <c r="H17" i="1"/>
  <c r="H8" i="1"/>
  <c r="H20" i="1"/>
  <c r="H27" i="1"/>
  <c r="H28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<sst xmlns="http://schemas.openxmlformats.org/spreadsheetml/2006/main" count="83" uniqueCount="78">
  <si>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</si>
  <si>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</si>
  <si>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</si>
  <si>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</si>
  <si>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</si>
  <si>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</si>
  <si>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</si>
  <si>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</si>
  <si>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</si>
  <si>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</si>
  <si>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</si>
  <si>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</si>
  <si>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</si>
  <si>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</si>
  <si>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</si>
  <si>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</si>
  <si>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</si>
  <si>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</si>
  <si>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</si>
  <si>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</si>
  <si>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</si>
  <si>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</si>
  <si>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</si>
  <si>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</si>
  <si>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</si>
  <si>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</si>
  <si>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</si>
  <si>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</si>
  <si>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</si>
  <si>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</si>
  <si>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</si>
  <si>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</si>
  <si>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</si>
  <si>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</si>
  <si>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</si>
  <si>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</si>
  <si>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</si>
  <si>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</si>
  <si>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</si>
  <si>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</si>
  <si>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</si>
  <si>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</si>
  <si>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</si>
  <si>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</si>
  <si>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</si>
  <si>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</si>
  <si>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</si>
  <si>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</si>
  <si>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</si>
  <si>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</si>
  <si>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</si>
  <si>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</si>
  <si>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</si>
  <si>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</si>
  <si>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</si>
  <si>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</si>
  <si>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</si>
  <si>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</si>
  <si>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</si>
  <si>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</si>
  <si>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</si>
  <si>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</si>
  <si>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</si>
  <si>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</si>
  <si>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</si>
  <si>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</si>
  <si>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</si>
  <si>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</si>
  <si>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</si>
  <si>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Bolsa de tela</t>
  </si>
  <si>
    <t>Toallitas higienol</t>
  </si>
  <si>
    <t>Barbijos azules</t>
  </si>
  <si>
    <t>Frasquito de alcohol</t>
  </si>
  <si>
    <t>Impresiones (tarjeta y etiquetas)</t>
  </si>
  <si>
    <t>bolsa de papel para los barbijos</t>
  </si>
  <si>
    <t xml:space="preserve">Sanitizante o alcohol diluido por 5 litros </t>
  </si>
  <si>
    <t xml:space="preserve">cinta para atar la tarjeta a la bolsa (20/25cm) </t>
  </si>
  <si>
    <t>cartulina de color para tarjetas con frases motivacionales (8x5cm)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</si>
</sst>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workbookViewId="0">
      <selection activeCell="C45" sqref="C45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+B37</f>
        <v>75.211970074812967</v>
      </c>
      <c r="I3" s="53">
        <v>60</v>
      </c>
      <c r="J3" s="53">
        <v>120</v>
      </c>
      <c r="K3" s="53">
        <v>100</v>
      </c>
      <c r="L3" s="64" t="s">
        <v>9</v>
      </c>
    </row>
    <row r="4" spans="1:13" x14ac:dyDescent="0.2">
      <c r="G4" s="20" t="s">
        <v>10</v>
      </c>
      <c r="H4" s="21">
        <f>+H3/$B$7</f>
        <v>4.7007481296758105</v>
      </c>
      <c r="I4" s="21">
        <f>+I3/$B$7</f>
        <v>3.75</v>
      </c>
      <c r="J4" s="21">
        <f>+J3/$B$7</f>
        <v>7.5</v>
      </c>
      <c r="K4" s="51">
        <f>+K3/$B$7</f>
        <v>6.25</v>
      </c>
    </row>
    <row r="5" spans="1:13" x14ac:dyDescent="0.2">
      <c r="G5" s="20" t="s">
        <v>11</v>
      </c>
      <c r="H5" s="21">
        <f t="shared" ref="H5:J5" si="0">+H4/$B$6</f>
        <v>0.31338320864505403</v>
      </c>
      <c r="I5" s="21">
        <f t="shared" si="0"/>
        <v>0.25</v>
      </c>
      <c r="J5" s="21">
        <f t="shared" si="0"/>
        <v>0.5</v>
      </c>
      <c r="K5" s="51">
        <f t="shared" ref="K5" si="1">+K4/$B$6</f>
        <v>0.41666666666666669</v>
      </c>
    </row>
    <row r="6" spans="1:13" x14ac:dyDescent="0.2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+$B$33*H3</f>
        <v>18802.992518703242</v>
      </c>
      <c r="I6" s="17">
        <f>+$B$33*I3</f>
        <v>15000</v>
      </c>
      <c r="J6" s="17">
        <f>+$B$33*J3</f>
        <v>30000</v>
      </c>
      <c r="K6" s="49">
        <f>+$B$33*K3</f>
        <v>25000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7540</v>
      </c>
      <c r="I7" s="16">
        <f t="shared" si="2"/>
        <v>7540</v>
      </c>
      <c r="J7" s="16">
        <f t="shared" si="2"/>
        <v>7540</v>
      </c>
      <c r="K7" s="48">
        <f t="shared" si="2"/>
        <v>7540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+$B$31*H3</f>
        <v>11262.992518703242</v>
      </c>
      <c r="I8" s="17">
        <f>+$B$31*I3</f>
        <v>8985</v>
      </c>
      <c r="J8" s="17">
        <f>+$B$31*J3</f>
        <v>17970</v>
      </c>
      <c r="K8" s="49">
        <f>+$B$31*K3</f>
        <v>14975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18802.992518703242</v>
      </c>
      <c r="I9" s="16">
        <f t="shared" si="3"/>
        <v>16525</v>
      </c>
      <c r="J9" s="16">
        <f t="shared" si="3"/>
        <v>25510</v>
      </c>
      <c r="K9" s="48">
        <f t="shared" ref="K9" si="4">+K8+K7</f>
        <v>22515</v>
      </c>
    </row>
    <row r="10" spans="1:13" x14ac:dyDescent="0.2">
      <c r="A10" s="9"/>
      <c r="B10" s="14">
        <f>(+B6-5)*D10*B7</f>
        <v>4000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-1525</v>
      </c>
      <c r="J10" s="16">
        <f>+J6-J9</f>
        <v>4490</v>
      </c>
      <c r="K10" s="48">
        <f>+K6-K9</f>
        <v>2485</v>
      </c>
    </row>
    <row r="11" spans="1:13" x14ac:dyDescent="0.2">
      <c r="A11" s="9"/>
      <c r="B11" s="14">
        <f>+SUM(B8:B10)</f>
        <v>7040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224.5</v>
      </c>
      <c r="K11" s="50">
        <f t="shared" ref="K11" si="6">+IF(K10&gt;0,K10*0.05,0)</f>
        <v>124.25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-1525</v>
      </c>
      <c r="J12" s="16">
        <f t="shared" si="7"/>
        <v>4265.5</v>
      </c>
      <c r="K12" s="48">
        <f t="shared" ref="K12" si="8">+K10-K11</f>
        <v>2360.75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+H12/($H$18+$H$19)+$H$28</f>
        <v>626.76641729010805</v>
      </c>
      <c r="I13" s="16">
        <f>+I12/($H$18+$H$19)+$H$28</f>
        <v>575.93308395677468</v>
      </c>
      <c r="J13" s="16">
        <f>+J12/($H$18+$H$19)+$H$28</f>
        <v>768.94975062344133</v>
      </c>
      <c r="K13" s="48">
        <f>+K12/($H$18+$H$19)+$H$28</f>
        <v>705.45808395677477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(H13/$H$28)-1</f>
        <v>0</v>
      </c>
      <c r="I14" s="28">
        <f>(I13/$H$28)-1</f>
        <v>-8.1104111405835622E-2</v>
      </c>
      <c r="J14" s="28">
        <f>(J13/$H$28)-1</f>
        <v>0.2268521883289123</v>
      </c>
      <c r="K14" s="52">
        <f t="shared" ref="K14" si="9">(K13/$H$28)-1</f>
        <v>0.12555182360742712</v>
      </c>
      <c r="L14" s="29"/>
    </row>
    <row r="15" spans="1:13" x14ac:dyDescent="0.2">
      <c r="A15" s="9"/>
      <c r="B15" s="18">
        <v>500</v>
      </c>
      <c r="C15" s="11" t="s">
        <v>30</v>
      </c>
      <c r="D15" s="12"/>
    </row>
    <row r="16" spans="1:13" x14ac:dyDescent="0.2">
      <c r="A16" s="22"/>
      <c r="B16" s="23">
        <f>+SUM(B11:B15)</f>
        <v>7540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75.211970074812967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15</v>
      </c>
    </row>
    <row r="19" spans="1:8" x14ac:dyDescent="0.2">
      <c r="A19" s="26" t="s">
        <v>37</v>
      </c>
      <c r="B19" s="74">
        <f>IF(D19&gt;0.001,D19*E19,0)</f>
        <v>15</v>
      </c>
      <c r="C19" s="65" t="s">
        <v>69</v>
      </c>
      <c r="D19" s="27">
        <v>15</v>
      </c>
      <c r="E19" s="71">
        <v>1</v>
      </c>
      <c r="G19" s="33" t="s">
        <v>38</v>
      </c>
      <c r="H19" s="19">
        <f>+H18</f>
        <v>15</v>
      </c>
    </row>
    <row r="20" spans="1:8" x14ac:dyDescent="0.2">
      <c r="A20" s="30"/>
      <c r="B20" s="73">
        <f>IF(D20&gt;0.001,D20*E20,0)</f>
        <v>10</v>
      </c>
      <c r="C20" s="66" t="s">
        <v>70</v>
      </c>
      <c r="D20" s="70">
        <v>10</v>
      </c>
      <c r="E20" s="72">
        <v>1</v>
      </c>
      <c r="G20" s="33" t="s">
        <v>39</v>
      </c>
      <c r="H20" s="16">
        <f>+H8</f>
        <v>11262.992518703242</v>
      </c>
    </row>
    <row r="21" spans="1:8" x14ac:dyDescent="0.2">
      <c r="A21" s="30"/>
      <c r="B21" s="73">
        <f t="shared" ref="B21:B25" si="10">IF(D21&gt;0.001,D21*E21,0)</f>
        <v>20</v>
      </c>
      <c r="C21" s="66" t="s">
        <v>71</v>
      </c>
      <c r="D21" s="70">
        <v>10</v>
      </c>
      <c r="E21" s="72">
        <v>2</v>
      </c>
      <c r="G21" s="33"/>
      <c r="H21" s="16"/>
    </row>
    <row r="22" spans="1:8" x14ac:dyDescent="0.2">
      <c r="A22" s="30"/>
      <c r="B22" s="73">
        <f t="shared" si="10"/>
        <v>30</v>
      </c>
      <c r="C22" s="66" t="s">
        <v>72</v>
      </c>
      <c r="D22" s="70">
        <v>30</v>
      </c>
      <c r="E22" s="72">
        <v>1</v>
      </c>
      <c r="G22" s="33"/>
      <c r="H22" s="16"/>
    </row>
    <row r="23" spans="1:8" x14ac:dyDescent="0.2">
      <c r="A23" s="30"/>
      <c r="B23" s="73">
        <f t="shared" si="10"/>
        <v>12.75</v>
      </c>
      <c r="C23" s="66" t="s">
        <v>75</v>
      </c>
      <c r="D23" s="70">
        <v>850</v>
      </c>
      <c r="E23" s="72">
        <f>75/5000</f>
        <v>1.4999999999999999E-2</v>
      </c>
      <c r="G23" s="33"/>
      <c r="H23" s="16"/>
    </row>
    <row r="24" spans="1:8" x14ac:dyDescent="0.2">
      <c r="A24" s="30"/>
      <c r="B24" s="73">
        <f t="shared" si="10"/>
        <v>12</v>
      </c>
      <c r="C24" s="66" t="s">
        <v>73</v>
      </c>
      <c r="D24" s="70">
        <v>4</v>
      </c>
      <c r="E24" s="72">
        <v>3</v>
      </c>
      <c r="G24" s="33"/>
      <c r="H24" s="16"/>
    </row>
    <row r="25" spans="1:8" x14ac:dyDescent="0.2">
      <c r="A25" s="30"/>
      <c r="B25" s="73">
        <f t="shared" si="10"/>
        <v>2</v>
      </c>
      <c r="C25" s="66" t="s">
        <v>74</v>
      </c>
      <c r="D25" s="70">
        <v>2</v>
      </c>
      <c r="E25" s="72">
        <v>1</v>
      </c>
      <c r="G25" s="33"/>
      <c r="H25" s="16"/>
    </row>
    <row r="26" spans="1:8" x14ac:dyDescent="0.2">
      <c r="A26" s="30"/>
      <c r="B26" s="73">
        <f>IF(D26&gt;0.001,D26*E26,0)</f>
        <v>2</v>
      </c>
      <c r="C26" s="66" t="s">
        <v>77</v>
      </c>
      <c r="D26" s="70">
        <v>2</v>
      </c>
      <c r="E26" s="72">
        <v>1</v>
      </c>
      <c r="G26" s="33" t="s">
        <v>12</v>
      </c>
      <c r="H26" s="16">
        <f>+$B$16</f>
        <v>7540</v>
      </c>
    </row>
    <row r="27" spans="1:8" x14ac:dyDescent="0.2">
      <c r="A27" s="30"/>
      <c r="B27" s="73">
        <f>IF(D27&gt;0.001,D27*E27,0)</f>
        <v>1</v>
      </c>
      <c r="C27" s="66" t="s">
        <v>76</v>
      </c>
      <c r="D27" s="18">
        <v>1</v>
      </c>
      <c r="E27" s="72">
        <v>1</v>
      </c>
      <c r="G27" s="33" t="s">
        <v>40</v>
      </c>
      <c r="H27" s="16">
        <f>+H26+H20</f>
        <v>18802.992518703242</v>
      </c>
    </row>
    <row r="28" spans="1:8" x14ac:dyDescent="0.2">
      <c r="A28" s="30"/>
      <c r="B28" s="31">
        <v>0.1</v>
      </c>
      <c r="C28" s="66" t="s">
        <v>41</v>
      </c>
      <c r="D28" s="66"/>
      <c r="E28" s="32"/>
      <c r="G28" s="33" t="s">
        <v>42</v>
      </c>
      <c r="H28" s="17">
        <f>+H27/(H19+H18)</f>
        <v>626.76641729010805</v>
      </c>
    </row>
    <row r="29" spans="1:8" x14ac:dyDescent="0.2">
      <c r="A29" s="30"/>
      <c r="B29" s="31">
        <v>0</v>
      </c>
      <c r="C29" s="66" t="s">
        <v>43</v>
      </c>
      <c r="D29" s="66"/>
      <c r="E29" s="32"/>
    </row>
    <row r="30" spans="1:8" x14ac:dyDescent="0.2">
      <c r="A30" s="30"/>
      <c r="B30" s="18">
        <v>20</v>
      </c>
      <c r="C30" s="66" t="s">
        <v>44</v>
      </c>
      <c r="D30" s="66"/>
      <c r="E30" s="32"/>
      <c r="G30" t="s">
        <v>45</v>
      </c>
    </row>
    <row r="31" spans="1:8" x14ac:dyDescent="0.2">
      <c r="A31" s="35"/>
      <c r="B31" s="36">
        <f>+B19+(B33*B28)+(B29*B33)+B30+B20+B26+B27+B21+B22+B23+B24+B25</f>
        <v>149.75</v>
      </c>
      <c r="C31" s="67" t="s">
        <v>37</v>
      </c>
      <c r="D31" s="68"/>
      <c r="E31" s="69"/>
      <c r="G31" t="s">
        <v>46</v>
      </c>
    </row>
    <row r="32" spans="1:8" x14ac:dyDescent="0.2">
      <c r="G32" t="s">
        <v>47</v>
      </c>
    </row>
    <row r="33" spans="1:7" x14ac:dyDescent="0.2">
      <c r="A33" s="37" t="s">
        <v>48</v>
      </c>
      <c r="B33" s="38">
        <v>250</v>
      </c>
      <c r="C33" s="76" t="s">
        <v>49</v>
      </c>
      <c r="D33" s="77"/>
      <c r="E33" s="78"/>
      <c r="G33" t="s">
        <v>50</v>
      </c>
    </row>
    <row r="34" spans="1:7" x14ac:dyDescent="0.2">
      <c r="G34" t="s">
        <v>51</v>
      </c>
    </row>
    <row r="35" spans="1:7" x14ac:dyDescent="0.2">
      <c r="A35" s="39" t="s">
        <v>52</v>
      </c>
      <c r="B35" s="40">
        <f>+B16</f>
        <v>7540</v>
      </c>
      <c r="C35" s="41" t="s">
        <v>12</v>
      </c>
    </row>
    <row r="36" spans="1:7" x14ac:dyDescent="0.2">
      <c r="A36" s="42" t="s">
        <v>53</v>
      </c>
      <c r="B36" s="43">
        <f>+B33-B31</f>
        <v>100.25</v>
      </c>
      <c r="C36" s="44" t="s">
        <v>54</v>
      </c>
    </row>
    <row r="37" spans="1:7" x14ac:dyDescent="0.2">
      <c r="A37" s="45"/>
      <c r="B37" s="75">
        <f>+B35/B36</f>
        <v>75.211970074812967</v>
      </c>
      <c r="C37" s="46" t="s">
        <v>55</v>
      </c>
    </row>
    <row r="39" spans="1:7" x14ac:dyDescent="0.2">
      <c r="A39" t="s">
        <v>56</v>
      </c>
    </row>
    <row r="40" spans="1:7" x14ac:dyDescent="0.2">
      <c r="A40" t="s">
        <v>57</v>
      </c>
    </row>
    <row r="41" spans="1:7" x14ac:dyDescent="0.2">
      <c r="A41" t="s">
        <v>58</v>
      </c>
    </row>
    <row r="43" spans="1:7" x14ac:dyDescent="0.2">
      <c r="A43" t="s">
        <v>59</v>
      </c>
    </row>
  </sheetData>
  <mergeCells count="1">
    <mergeCell ref="C33:E3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60</v>
      </c>
      <c r="C1" s="62" t="s">
        <v>61</v>
      </c>
    </row>
    <row r="2" spans="1:3" ht="41.25" x14ac:dyDescent="0.2">
      <c r="A2" s="79" t="s">
        <v>62</v>
      </c>
      <c r="B2" s="55" t="s">
        <v>63</v>
      </c>
      <c r="C2" s="56"/>
    </row>
    <row r="3" spans="1:3" ht="41.25" x14ac:dyDescent="0.2">
      <c r="A3" s="80"/>
      <c r="B3" s="59" t="s">
        <v>64</v>
      </c>
      <c r="C3" s="60"/>
    </row>
    <row r="4" spans="1:3" ht="68.25" x14ac:dyDescent="0.2">
      <c r="A4" s="81"/>
      <c r="B4" s="57" t="s">
        <v>65</v>
      </c>
      <c r="C4" s="58"/>
    </row>
    <row r="5" spans="1:3" ht="27.75" x14ac:dyDescent="0.2">
      <c r="A5" s="79" t="s">
        <v>32</v>
      </c>
      <c r="B5" s="55" t="s">
        <v>66</v>
      </c>
      <c r="C5" s="56"/>
    </row>
    <row r="6" spans="1:3" ht="41.25" x14ac:dyDescent="0.2">
      <c r="A6" s="80"/>
      <c r="B6" s="59" t="s">
        <v>67</v>
      </c>
      <c r="C6" s="60"/>
    </row>
    <row r="7" spans="1:3" ht="41.25" x14ac:dyDescent="0.2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Veronica</cp:lastModifiedBy>
  <cp:revision/>
  <dcterms:created xsi:type="dcterms:W3CDTF">2021-01-12T19:33:14Z</dcterms:created>
  <dcterms:modified xsi:type="dcterms:W3CDTF">2021-06-14T15:04:55Z</dcterms:modified>
  <cp:category/>
  <cp:contentStatus/>
</cp:coreProperties>
</file>