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itter\Desktop\aprender a emprender\"/>
    </mc:Choice>
  </mc:AlternateContent>
  <bookViews>
    <workbookView xWindow="0" yWindow="0" windowWidth="20490" windowHeight="8445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0" i="1" l="1"/>
  <c r="B21" i="1"/>
  <c r="B22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H8" i="1" s="1"/>
  <c r="K7" i="1"/>
  <c r="K9" i="1" s="1"/>
  <c r="K10" i="1" s="1"/>
  <c r="K11" i="1" s="1"/>
  <c r="K12" i="1" s="1"/>
  <c r="H7" i="1"/>
  <c r="H21" i="1"/>
  <c r="I8" i="1" l="1"/>
  <c r="I9" i="1" s="1"/>
  <c r="H17" i="1"/>
  <c r="H20" i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<sst xmlns="http://schemas.openxmlformats.org/spreadsheetml/2006/main" count="78" uniqueCount="73">
  <si>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</si>
  <si>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</si>
  <si>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</si>
  <si>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</si>
  <si>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</si>
  <si>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</si>
  <si>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</si>
  <si>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</si>
  <si>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</si>
  <si>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</si>
  <si>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</si>
  <si>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</si>
  <si>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</si>
  <si>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</si>
  <si>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</si>
  <si>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</si>
  <si>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</si>
  <si>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</si>
  <si>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</si>
  <si>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</si>
  <si>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</si>
  <si>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</si>
  <si>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</si>
  <si>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</si>
  <si>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</si>
  <si>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</si>
  <si>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</si>
  <si>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</si>
  <si>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</si>
  <si>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</si>
  <si>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</si>
  <si>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</si>
  <si>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</si>
  <si>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</si>
  <si>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</si>
  <si>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</si>
  <si>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</si>
  <si>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</si>
  <si>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</si>
  <si>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</si>
  <si>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</si>
  <si>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</si>
  <si>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</si>
  <si>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</si>
  <si>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</si>
  <si>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</si>
  <si>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</si>
  <si>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</si>
  <si>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</si>
  <si>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</si>
  <si>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</si>
  <si>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</si>
  <si>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</si>
  <si>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</si>
  <si>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</si>
  <si>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</si>
  <si>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</si>
  <si>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</si>
  <si>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</si>
  <si>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</si>
  <si>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</si>
  <si>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</si>
  <si>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</si>
  <si>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</si>
  <si>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</si>
  <si>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</si>
  <si>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</si>
  <si>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</si>
  <si>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</si>
  <si>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</si>
  <si>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Folletos (costos de este insumo por unidad producida)</t>
  </si>
  <si>
    <t>Insumo 2: Remeras (costos de este insumo por unidad producida)</t>
  </si>
  <si>
    <t>Insumo 3: Lapiceras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</si>
</sst>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D7" workbookViewId="0">
      <selection activeCell="J4" sqref="J4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3.9428571428571431</v>
      </c>
      <c r="I3" s="53">
        <v>2</v>
      </c>
      <c r="J3" s="53">
        <v>20</v>
      </c>
      <c r="K3" s="53">
        <v>10</v>
      </c>
      <c r="L3" s="64" t="s">
        <v>9</v>
      </c>
    </row>
    <row r="4" spans="1:13" x14ac:dyDescent="0.25">
      <c r="G4" s="20" t="s">
        <v>10</v>
      </c>
      <c r="H4" s="21">
        <f>+H3/$B$7</f>
        <v>0.24642857142857144</v>
      </c>
      <c r="I4" s="21">
        <f>+I3/$B$7</f>
        <v>0.125</v>
      </c>
      <c r="J4" s="21">
        <f>+J3/$B$7</f>
        <v>1.25</v>
      </c>
      <c r="K4" s="51">
        <f>+K3/$B$7</f>
        <v>0.625</v>
      </c>
    </row>
    <row r="5" spans="1:13" x14ac:dyDescent="0.25">
      <c r="G5" s="20" t="s">
        <v>11</v>
      </c>
      <c r="H5" s="21">
        <f t="shared" ref="H5:J5" si="0">+H4/$B$6</f>
        <v>1.1201298701298702E-2</v>
      </c>
      <c r="I5" s="21">
        <f t="shared" si="0"/>
        <v>5.681818181818182E-3</v>
      </c>
      <c r="J5" s="21">
        <f t="shared" si="0"/>
        <v>5.6818181818181816E-2</v>
      </c>
      <c r="K5" s="51">
        <f t="shared" ref="K5" si="1">+K4/$B$6</f>
        <v>2.8409090909090908E-2</v>
      </c>
    </row>
    <row r="6" spans="1:13" x14ac:dyDescent="0.25">
      <c r="A6" s="4" t="s">
        <v>12</v>
      </c>
      <c r="B6" s="5">
        <v>22</v>
      </c>
      <c r="C6" s="6" t="s">
        <v>13</v>
      </c>
      <c r="D6" s="7"/>
      <c r="G6" s="8" t="s">
        <v>14</v>
      </c>
      <c r="H6" s="17">
        <f>+$B$28*H3</f>
        <v>78857.142857142855</v>
      </c>
      <c r="I6" s="17">
        <f>+$B$28*I3</f>
        <v>40000</v>
      </c>
      <c r="J6" s="17">
        <f>+$B$28*J3</f>
        <v>400000</v>
      </c>
      <c r="K6" s="49">
        <f>+$B$28*K3</f>
        <v>200000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13800</v>
      </c>
      <c r="I7" s="16">
        <f t="shared" si="2"/>
        <v>13800</v>
      </c>
      <c r="J7" s="16">
        <f t="shared" si="2"/>
        <v>13800</v>
      </c>
      <c r="K7" s="48">
        <f t="shared" si="2"/>
        <v>13800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65057.142857142862</v>
      </c>
      <c r="I8" s="17">
        <f>+$B$26*I3</f>
        <v>33000</v>
      </c>
      <c r="J8" s="17">
        <f>+$B$26*J3</f>
        <v>330000</v>
      </c>
      <c r="K8" s="49">
        <f>+$B$26*K3</f>
        <v>165000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78857.14285714287</v>
      </c>
      <c r="I9" s="16">
        <f t="shared" si="3"/>
        <v>46800</v>
      </c>
      <c r="J9" s="16">
        <f t="shared" si="3"/>
        <v>343800</v>
      </c>
      <c r="K9" s="48">
        <f t="shared" ref="K9" si="4">+K8+K7</f>
        <v>178800</v>
      </c>
    </row>
    <row r="10" spans="1:13" x14ac:dyDescent="0.25">
      <c r="A10" s="9"/>
      <c r="B10" s="14">
        <f>(+B6-5)*D10*B7</f>
        <v>6800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-6800</v>
      </c>
      <c r="J10" s="16">
        <f>+J6-J9</f>
        <v>56200</v>
      </c>
      <c r="K10" s="48">
        <f>+K6-K9</f>
        <v>21200</v>
      </c>
    </row>
    <row r="11" spans="1:13" x14ac:dyDescent="0.25">
      <c r="A11" s="9"/>
      <c r="B11" s="14">
        <f>+SUM(B8:B10)</f>
        <v>9840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2810</v>
      </c>
      <c r="K11" s="50">
        <f t="shared" ref="K11" si="6">+IF(K10&gt;0,K10*0.05,0)</f>
        <v>1060</v>
      </c>
    </row>
    <row r="12" spans="1:13" x14ac:dyDescent="0.25">
      <c r="A12" s="9"/>
      <c r="B12" s="18">
        <v>810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-6800</v>
      </c>
      <c r="J12" s="16">
        <f t="shared" si="7"/>
        <v>53390</v>
      </c>
      <c r="K12" s="48">
        <f t="shared" ref="K12" si="8">+K10-K11</f>
        <v>20140</v>
      </c>
    </row>
    <row r="13" spans="1:13" x14ac:dyDescent="0.25">
      <c r="A13" s="9"/>
      <c r="B13" s="18">
        <v>250</v>
      </c>
      <c r="C13" s="11" t="s">
        <v>26</v>
      </c>
      <c r="D13" s="12"/>
      <c r="G13" s="8" t="s">
        <v>27</v>
      </c>
      <c r="H13" s="16">
        <f>+H12/($H$18+$H$19)+$H$23</f>
        <v>1792.2077922077924</v>
      </c>
      <c r="I13" s="16">
        <f>+I12/($H$18+$H$19)+$H$23</f>
        <v>1637.6623376623379</v>
      </c>
      <c r="J13" s="16">
        <f>+J12/($H$18+$H$19)+$H$23</f>
        <v>3005.6168831168834</v>
      </c>
      <c r="K13" s="48">
        <f>+K12/($H$18+$H$19)+$H$23</f>
        <v>2249.9350649350654</v>
      </c>
    </row>
    <row r="14" spans="1:13" x14ac:dyDescent="0.25">
      <c r="A14" s="9"/>
      <c r="B14" s="18">
        <v>2500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-8.6231884057970998E-2</v>
      </c>
      <c r="J14" s="28">
        <f>(J13/$H$23)-1</f>
        <v>0.67704710144927538</v>
      </c>
      <c r="K14" s="52">
        <f t="shared" ref="K14" si="9">(K13/$H$23)-1</f>
        <v>0.25539855072463769</v>
      </c>
      <c r="L14" s="29"/>
    </row>
    <row r="15" spans="1:13" x14ac:dyDescent="0.25">
      <c r="A15" s="9"/>
      <c r="B15" s="18">
        <v>400</v>
      </c>
      <c r="C15" s="11" t="s">
        <v>30</v>
      </c>
      <c r="D15" s="12"/>
    </row>
    <row r="16" spans="1:13" x14ac:dyDescent="0.25">
      <c r="A16" s="22"/>
      <c r="B16" s="23">
        <f>+SUM(B11:B15)</f>
        <v>13800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3.9428571428571431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22</v>
      </c>
    </row>
    <row r="19" spans="1:8" x14ac:dyDescent="0.25">
      <c r="A19" s="26" t="s">
        <v>37</v>
      </c>
      <c r="B19" s="74">
        <f>IF(D19&gt;0.001,D19*E19,0)</f>
        <v>400</v>
      </c>
      <c r="C19" s="65" t="s">
        <v>70</v>
      </c>
      <c r="D19" s="27">
        <v>4</v>
      </c>
      <c r="E19" s="71">
        <v>100</v>
      </c>
      <c r="G19" s="33" t="s">
        <v>38</v>
      </c>
      <c r="H19" s="19">
        <f>+H18</f>
        <v>22</v>
      </c>
    </row>
    <row r="20" spans="1:8" x14ac:dyDescent="0.25">
      <c r="A20" s="30"/>
      <c r="B20" s="73">
        <f>IF(D20&gt;0.001,D20*E20,0)</f>
        <v>12500</v>
      </c>
      <c r="C20" s="66" t="s">
        <v>71</v>
      </c>
      <c r="D20" s="70">
        <v>250</v>
      </c>
      <c r="E20" s="72">
        <v>50</v>
      </c>
      <c r="G20" s="33" t="s">
        <v>39</v>
      </c>
      <c r="H20" s="16">
        <f>+H8</f>
        <v>65057.142857142862</v>
      </c>
    </row>
    <row r="21" spans="1:8" x14ac:dyDescent="0.25">
      <c r="A21" s="30"/>
      <c r="B21" s="73">
        <f>IF(D21&gt;0.001,D21*E21,0)</f>
        <v>1600</v>
      </c>
      <c r="C21" s="66" t="s">
        <v>72</v>
      </c>
      <c r="D21" s="70">
        <v>16</v>
      </c>
      <c r="E21" s="72">
        <v>100</v>
      </c>
      <c r="G21" s="33" t="s">
        <v>12</v>
      </c>
      <c r="H21" s="16">
        <f>+$B$16</f>
        <v>13800</v>
      </c>
    </row>
    <row r="22" spans="1:8" x14ac:dyDescent="0.25">
      <c r="A22" s="30"/>
      <c r="B22" s="73">
        <f>IF(D22&gt;0.001,D22*E22,0)</f>
        <v>0</v>
      </c>
      <c r="C22" s="66" t="s">
        <v>40</v>
      </c>
      <c r="D22" s="18">
        <v>0</v>
      </c>
      <c r="E22" s="72">
        <v>0</v>
      </c>
      <c r="G22" s="33" t="s">
        <v>41</v>
      </c>
      <c r="H22" s="16">
        <f>+H21+H20</f>
        <v>78857.14285714287</v>
      </c>
    </row>
    <row r="23" spans="1:8" x14ac:dyDescent="0.25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1792.2077922077924</v>
      </c>
    </row>
    <row r="24" spans="1:8" x14ac:dyDescent="0.25">
      <c r="A24" s="30"/>
      <c r="B24" s="31">
        <v>0</v>
      </c>
      <c r="C24" s="66" t="s">
        <v>44</v>
      </c>
      <c r="D24" s="66"/>
      <c r="E24" s="32"/>
    </row>
    <row r="25" spans="1:8" x14ac:dyDescent="0.25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8" x14ac:dyDescent="0.25">
      <c r="A26" s="35"/>
      <c r="B26" s="36">
        <f>+B19+(B28*B23)+(B24*B28)+B25+B20+B21+B22</f>
        <v>16500</v>
      </c>
      <c r="C26" s="67" t="s">
        <v>37</v>
      </c>
      <c r="D26" s="68"/>
      <c r="E26" s="69"/>
      <c r="G26" t="s">
        <v>47</v>
      </c>
    </row>
    <row r="27" spans="1:8" x14ac:dyDescent="0.25">
      <c r="G27" t="s">
        <v>48</v>
      </c>
    </row>
    <row r="28" spans="1:8" x14ac:dyDescent="0.25">
      <c r="A28" s="37" t="s">
        <v>49</v>
      </c>
      <c r="B28" s="38">
        <v>20000</v>
      </c>
      <c r="C28" s="76" t="s">
        <v>50</v>
      </c>
      <c r="D28" s="77"/>
      <c r="E28" s="78"/>
      <c r="G28" t="s">
        <v>51</v>
      </c>
    </row>
    <row r="29" spans="1:8" x14ac:dyDescent="0.25">
      <c r="G29" t="s">
        <v>52</v>
      </c>
    </row>
    <row r="30" spans="1:8" x14ac:dyDescent="0.25">
      <c r="A30" s="39" t="s">
        <v>53</v>
      </c>
      <c r="B30" s="40">
        <f>+B16</f>
        <v>13800</v>
      </c>
      <c r="C30" s="41" t="s">
        <v>12</v>
      </c>
    </row>
    <row r="31" spans="1:8" x14ac:dyDescent="0.25">
      <c r="A31" s="42" t="s">
        <v>54</v>
      </c>
      <c r="B31" s="43">
        <f>+B28-B26</f>
        <v>3500</v>
      </c>
      <c r="C31" s="44" t="s">
        <v>55</v>
      </c>
    </row>
    <row r="32" spans="1:8" x14ac:dyDescent="0.25">
      <c r="A32" s="45"/>
      <c r="B32" s="75">
        <f>+B30/B31</f>
        <v>3.9428571428571431</v>
      </c>
      <c r="C32" s="46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61</v>
      </c>
      <c r="C1" s="62" t="s">
        <v>62</v>
      </c>
    </row>
    <row r="2" spans="1:3" ht="75" x14ac:dyDescent="0.25">
      <c r="A2" s="79" t="s">
        <v>63</v>
      </c>
      <c r="B2" s="55" t="s">
        <v>64</v>
      </c>
      <c r="C2" s="56"/>
    </row>
    <row r="3" spans="1:3" ht="45" x14ac:dyDescent="0.25">
      <c r="A3" s="80"/>
      <c r="B3" s="59" t="s">
        <v>65</v>
      </c>
      <c r="C3" s="60"/>
    </row>
    <row r="4" spans="1:3" ht="90" x14ac:dyDescent="0.25">
      <c r="A4" s="81"/>
      <c r="B4" s="57" t="s">
        <v>66</v>
      </c>
      <c r="C4" s="58"/>
    </row>
    <row r="5" spans="1:3" ht="45" x14ac:dyDescent="0.25">
      <c r="A5" s="79" t="s">
        <v>32</v>
      </c>
      <c r="B5" s="55" t="s">
        <v>67</v>
      </c>
      <c r="C5" s="56"/>
    </row>
    <row r="6" spans="1:3" ht="60" x14ac:dyDescent="0.25">
      <c r="A6" s="80"/>
      <c r="B6" s="59" t="s">
        <v>68</v>
      </c>
      <c r="C6" s="60"/>
    </row>
    <row r="7" spans="1:3" ht="75" x14ac:dyDescent="0.25">
      <c r="A7" s="81"/>
      <c r="B7" s="57" t="s">
        <v>69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Nico</cp:lastModifiedBy>
  <cp:revision/>
  <dcterms:created xsi:type="dcterms:W3CDTF">2021-01-12T19:33:14Z</dcterms:created>
  <dcterms:modified xsi:type="dcterms:W3CDTF">2021-06-28T14:26:32Z</dcterms:modified>
  <cp:category/>
  <cp:contentStatus/>
</cp:coreProperties>
</file>