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g/bnwSIL19k2qNqyPoV3idb7V+fw=="/>
    </ext>
  </extLst>
</workbook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<sst xmlns="http://schemas.openxmlformats.org/spreadsheetml/2006/main" count="83" uniqueCount="78">
  <si>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</si>
  <si>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</si>
  <si>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</si>
  <si>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</si>
  <si>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</si>
  <si>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</si>
  <si>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</si>
  <si>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</si>
  <si>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</si>
  <si>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</si>
  <si>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</si>
  <si>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</si>
  <si>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</si>
  <si>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</si>
  <si>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</si>
  <si>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</si>
  <si>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</si>
  <si>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</si>
  <si>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</si>
  <si>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</si>
  <si>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</si>
  <si>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</si>
  <si>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</si>
  <si>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</si>
  <si>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</si>
  <si>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</si>
  <si>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</si>
  <si>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</si>
  <si>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</si>
  <si>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</si>
  <si>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</si>
  <si>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</si>
  <si>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</si>
  <si>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</si>
  <si>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</si>
  <si>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</si>
  <si>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</si>
  <si>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</si>
  <si>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Ganchos y argollas (costos de este insumo por unidad producida)</t>
  </si>
  <si>
    <t>Acciones Externas</t>
  </si>
  <si>
    <t>Insumo 2: Bolsas de papel (costos de este insumo por unidad producida)</t>
  </si>
  <si>
    <t>Costos Variables (al PE)</t>
  </si>
  <si>
    <t>Insumo 3 Stickers. (costos de este insumo por unidad producida)</t>
  </si>
  <si>
    <t>Insumo 4: Tela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</si>
  <si>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</si>
  <si>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</si>
  <si>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</si>
  <si>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</si>
  <si>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</si>
  <si>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</si>
  <si>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</si>
  <si>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</si>
  <si>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</si>
  <si>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</si>
  <si>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</si>
  <si>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</si>
  <si>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</si>
  <si>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</si>
  <si>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</si>
  <si>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</si>
  <si>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</si>
  <si>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</si>
  <si>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</si>
  <si>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</si>
  <si>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</si>
  <si>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</si>
  <si>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</si>
  <si>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</si>
  <si>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Elegimos ese objetivo de ventas porque consideramos que es una meta realista y coherente para la primera etapa de producción, pero sin dejar de ser desafiante.</t>
  </si>
  <si>
    <t>2- ¿Cómo vas a hacer para alcanzar esas ventas?</t>
  </si>
  <si>
    <t>Para alcanzar las ventas pensamos hacer campañas por el colegio para difundir nuestras ideas, mandar comunicados vía ACADEU a las familias del colegio y hacer publicidad por redes sociales (sumado a todo el compromiso de cada integrante de la empresa).</t>
  </si>
  <si>
    <t>3- ¿Cómo vas a hacer para producir esa cantidad en el tiempo determinado?</t>
  </si>
  <si>
    <t>Vamos a contactarnos directamente con el proveedor, establecer fechas límite, comprometernos con la producción y llevar a cabo una correcta organización.</t>
  </si>
  <si>
    <t>1- ¿Por qué elegiste ese capital incial?</t>
  </si>
  <si>
    <t>Elegimos este capital inicial porque es el adecuado para producir una primera tanda de nuestro producto, de acuerdo con la proyección financiera que realizamos.</t>
  </si>
  <si>
    <t>2- ¿Por qué elegiste vender esa cantidad de acciones?</t>
  </si>
  <si>
    <t>Elegimos vender esta cantidad de acciones para conseguir una inversión que nos permita desarrollar la producción con un capital acorde a lo necesario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</si>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</sst>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0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</font>
    <font>
      <sz val="11.0"/>
      <color theme="1"/>
    </font>
    <font>
      <color theme="1"/>
      <name val="Calibri"/>
    </font>
    <font>
      <sz val="11.0"/>
      <color rgb="FFFF0000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5" numFmtId="1" xfId="0" applyAlignment="1" applyBorder="1" applyFill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6" numFmtId="0" xfId="0" applyAlignment="1" applyBorder="1" applyFill="1" applyFont="1">
      <alignment readingOrder="0"/>
    </xf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7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6" numFmtId="0" xfId="0" applyAlignment="1" applyBorder="1" applyFont="1">
      <alignment readingOrder="0"/>
    </xf>
    <xf borderId="4" fillId="6" fontId="6" numFmtId="164" xfId="0" applyAlignment="1" applyBorder="1" applyFont="1" applyNumberFormat="1">
      <alignment readingOrder="0"/>
    </xf>
    <xf borderId="5" fillId="6" fontId="6" numFmtId="0" xfId="0" applyAlignment="1" applyBorder="1" applyFont="1">
      <alignment horizontal="center" readingOrder="0"/>
    </xf>
    <xf borderId="6" fillId="8" fontId="3" numFmtId="0" xfId="0" applyBorder="1" applyFont="1"/>
    <xf borderId="2" fillId="8" fontId="4" numFmtId="165" xfId="0" applyBorder="1" applyFont="1" applyNumberFormat="1"/>
    <xf borderId="2" fillId="8" fontId="6" numFmtId="0" xfId="0" applyAlignment="1" applyBorder="1" applyFont="1">
      <alignment readingOrder="0"/>
    </xf>
    <xf borderId="2" fillId="6" fontId="6" numFmtId="165" xfId="0" applyAlignment="1" applyBorder="1" applyFont="1" applyNumberFormat="1">
      <alignment readingOrder="0"/>
    </xf>
    <xf borderId="7" fillId="6" fontId="6" numFmtId="0" xfId="0" applyAlignment="1" applyBorder="1" applyFont="1">
      <alignment horizontal="center" readingOrder="0"/>
    </xf>
    <xf borderId="2" fillId="6" fontId="6" numFmtId="164" xfId="0" applyAlignment="1" applyBorder="1" applyFont="1" applyNumberFormat="1">
      <alignment readingOrder="0"/>
    </xf>
    <xf borderId="2" fillId="6" fontId="6" numFmtId="9" xfId="0" applyBorder="1" applyFont="1" applyNumberFormat="1"/>
    <xf borderId="2" fillId="8" fontId="3" numFmtId="0" xfId="0" applyBorder="1" applyFont="1"/>
    <xf borderId="7" fillId="8" fontId="3" numFmtId="0" xfId="0" applyBorder="1" applyFont="1"/>
    <xf borderId="2" fillId="6" fontId="6" numFmtId="0" xfId="0" applyAlignment="1" applyBorder="1" applyFont="1">
      <alignment readingOrder="0"/>
    </xf>
    <xf borderId="8" fillId="8" fontId="3" numFmtId="0" xfId="0" applyBorder="1" applyFont="1"/>
    <xf borderId="9" fillId="8" fontId="8" numFmtId="164" xfId="0" applyAlignment="1" applyBorder="1" applyFont="1" applyNumberFormat="1">
      <alignment readingOrder="0"/>
    </xf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6" numFmtId="164" xfId="0" applyAlignment="1" applyBorder="1" applyFont="1" applyNumberFormat="1">
      <alignment readingOrder="0"/>
    </xf>
    <xf borderId="13" fillId="9" fontId="3" numFmtId="0" xfId="0" applyAlignment="1" applyBorder="1" applyFont="1">
      <alignment horizontal="left"/>
    </xf>
    <xf borderId="14" fillId="0" fontId="9" numFmtId="0" xfId="0" applyBorder="1" applyFont="1"/>
    <xf borderId="15" fillId="0" fontId="9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6" numFmtId="0" xfId="0" applyAlignment="1" applyBorder="1" applyFont="1">
      <alignment readingOrder="0"/>
    </xf>
    <xf borderId="20" fillId="0" fontId="9" numFmtId="0" xfId="0" applyBorder="1" applyFont="1"/>
    <xf borderId="0" fillId="0" fontId="3" numFmtId="0" xfId="0" applyAlignment="1" applyFont="1">
      <alignment shrinkToFit="0" wrapText="1"/>
    </xf>
    <xf borderId="21" fillId="0" fontId="6" numFmtId="0" xfId="0" applyAlignment="1" applyBorder="1" applyFont="1">
      <alignment readingOrder="0"/>
    </xf>
    <xf borderId="22" fillId="0" fontId="9" numFmtId="0" xfId="0" applyBorder="1" applyFont="1"/>
    <xf borderId="23" fillId="0" fontId="3" numFmtId="0" xfId="0" applyAlignment="1" applyBorder="1" applyFont="1">
      <alignment shrinkToFit="0" wrapText="1"/>
    </xf>
    <xf borderId="24" fillId="0" fontId="6" numFmtId="0" xfId="0" applyAlignment="1" applyBorder="1" applyFont="1">
      <alignment readingOrder="0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45.61085973</v>
      </c>
      <c r="I3" s="8">
        <v>50.0</v>
      </c>
      <c r="J3" s="8">
        <v>100.0</v>
      </c>
      <c r="K3" s="8">
        <v>90.0</v>
      </c>
      <c r="L3" s="9" t="s">
        <v>9</v>
      </c>
    </row>
    <row r="4">
      <c r="G4" s="10" t="s">
        <v>10</v>
      </c>
      <c r="H4" s="11">
        <f>+H3/$B$7</f>
        <v>2.850678733</v>
      </c>
      <c r="I4" s="11" t="str">
        <f>+I3/J22</f>
        <v>#DIV/0!</v>
      </c>
      <c r="J4" s="11">
        <f t="shared" ref="J4:K4" si="1">+J3/$B$7</f>
        <v>6.25</v>
      </c>
      <c r="K4" s="12">
        <f t="shared" si="1"/>
        <v>5.625</v>
      </c>
    </row>
    <row r="5">
      <c r="G5" s="10" t="s">
        <v>11</v>
      </c>
      <c r="H5" s="11">
        <f t="shared" ref="H5:K5" si="2">+H4/$B$6</f>
        <v>0.2850678733</v>
      </c>
      <c r="I5" s="11" t="str">
        <f t="shared" si="2"/>
        <v>#DIV/0!</v>
      </c>
      <c r="J5" s="11">
        <f t="shared" si="2"/>
        <v>0.625</v>
      </c>
      <c r="K5" s="12">
        <f t="shared" si="2"/>
        <v>0.5625</v>
      </c>
    </row>
    <row r="6">
      <c r="A6" s="13" t="s">
        <v>12</v>
      </c>
      <c r="B6" s="14">
        <v>10.0</v>
      </c>
      <c r="C6" s="15" t="s">
        <v>13</v>
      </c>
      <c r="D6" s="16"/>
      <c r="G6" s="6" t="s">
        <v>14</v>
      </c>
      <c r="H6" s="17">
        <f t="shared" ref="H6:K6" si="3">+$B$28*H3</f>
        <v>9122.171946</v>
      </c>
      <c r="I6" s="17">
        <f t="shared" si="3"/>
        <v>10000</v>
      </c>
      <c r="J6" s="17">
        <f t="shared" si="3"/>
        <v>20000</v>
      </c>
      <c r="K6" s="18">
        <f t="shared" si="3"/>
        <v>18000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5040</v>
      </c>
      <c r="I7" s="17">
        <f t="shared" si="4"/>
        <v>5040</v>
      </c>
      <c r="J7" s="17">
        <f t="shared" si="4"/>
        <v>5040</v>
      </c>
      <c r="K7" s="18">
        <f t="shared" si="4"/>
        <v>5040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4082.171946</v>
      </c>
      <c r="I8" s="17">
        <f t="shared" si="5"/>
        <v>4475</v>
      </c>
      <c r="J8" s="17">
        <f t="shared" si="5"/>
        <v>8950</v>
      </c>
      <c r="K8" s="18">
        <f t="shared" si="5"/>
        <v>8055</v>
      </c>
    </row>
    <row r="9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9122.171946</v>
      </c>
      <c r="I9" s="17">
        <f t="shared" si="6"/>
        <v>9515</v>
      </c>
      <c r="J9" s="17">
        <f t="shared" si="6"/>
        <v>13990</v>
      </c>
      <c r="K9" s="18">
        <f t="shared" si="6"/>
        <v>13095</v>
      </c>
    </row>
    <row r="10">
      <c r="A10" s="19"/>
      <c r="B10" s="23">
        <f>(+B6-5)*D10*B7</f>
        <v>2000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485</v>
      </c>
      <c r="J10" s="17">
        <f t="shared" si="7"/>
        <v>6010</v>
      </c>
      <c r="K10" s="18">
        <f t="shared" si="7"/>
        <v>4905</v>
      </c>
    </row>
    <row r="11">
      <c r="A11" s="19"/>
      <c r="B11" s="23">
        <f>+SUM(B8:B10)</f>
        <v>5040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24.25</v>
      </c>
      <c r="J11" s="25">
        <f t="shared" si="8"/>
        <v>300.5</v>
      </c>
      <c r="K11" s="26">
        <f t="shared" si="8"/>
        <v>245.25</v>
      </c>
    </row>
    <row r="12">
      <c r="A12" s="19"/>
      <c r="B12" s="27">
        <v>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460.75</v>
      </c>
      <c r="J12" s="17">
        <f t="shared" si="9"/>
        <v>5709.5</v>
      </c>
      <c r="K12" s="18">
        <f t="shared" si="9"/>
        <v>4659.75</v>
      </c>
    </row>
    <row r="13">
      <c r="A13" s="19"/>
      <c r="B13" s="27">
        <v>0.0</v>
      </c>
      <c r="C13" s="21" t="s">
        <v>26</v>
      </c>
      <c r="D13" s="22"/>
      <c r="G13" s="6" t="s">
        <v>27</v>
      </c>
      <c r="H13" s="17">
        <f t="shared" ref="H13:K13" si="10">+H12/($H$18+$H$19)+$H$23</f>
        <v>456.1085973</v>
      </c>
      <c r="I13" s="17">
        <f t="shared" si="10"/>
        <v>479.1460973</v>
      </c>
      <c r="J13" s="17">
        <f t="shared" si="10"/>
        <v>741.5835973</v>
      </c>
      <c r="K13" s="18">
        <f t="shared" si="10"/>
        <v>689.0960973</v>
      </c>
    </row>
    <row r="14">
      <c r="A14" s="19"/>
      <c r="B14" s="27">
        <v>0.0</v>
      </c>
      <c r="C14" s="21" t="s">
        <v>28</v>
      </c>
      <c r="D14" s="22"/>
      <c r="G14" s="6" t="s">
        <v>29</v>
      </c>
      <c r="H14" s="28">
        <f t="shared" ref="H14:K14" si="11">(H13/$H$23)-1</f>
        <v>0</v>
      </c>
      <c r="I14" s="28">
        <f t="shared" si="11"/>
        <v>0.05050880456</v>
      </c>
      <c r="J14" s="28">
        <f t="shared" si="11"/>
        <v>0.6258926091</v>
      </c>
      <c r="K14" s="29">
        <f t="shared" si="11"/>
        <v>0.5108158482</v>
      </c>
      <c r="L14" s="30"/>
    </row>
    <row r="15">
      <c r="A15" s="19"/>
      <c r="B15" s="27">
        <v>0.0</v>
      </c>
      <c r="C15" s="21" t="s">
        <v>30</v>
      </c>
      <c r="D15" s="22"/>
    </row>
    <row r="16">
      <c r="A16" s="31"/>
      <c r="B16" s="32">
        <f>+SUM(B11:B15)</f>
        <v>5040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>
      <c r="G17" s="36" t="s">
        <v>33</v>
      </c>
      <c r="H17" s="37">
        <f>+H3</f>
        <v>45.61085973</v>
      </c>
    </row>
    <row r="18">
      <c r="D18" s="35" t="s">
        <v>34</v>
      </c>
      <c r="E18" s="35" t="s">
        <v>35</v>
      </c>
      <c r="G18" s="36" t="s">
        <v>36</v>
      </c>
      <c r="H18" s="25">
        <f>+$B$6</f>
        <v>10</v>
      </c>
    </row>
    <row r="19">
      <c r="A19" s="38" t="s">
        <v>37</v>
      </c>
      <c r="B19" s="39">
        <f t="shared" ref="B19:B22" si="12">IF(D19&gt;0.001,D19*E19,0)</f>
        <v>29.5</v>
      </c>
      <c r="C19" s="40" t="s">
        <v>38</v>
      </c>
      <c r="D19" s="41">
        <v>29.5</v>
      </c>
      <c r="E19" s="42">
        <v>1.0</v>
      </c>
      <c r="G19" s="36" t="s">
        <v>39</v>
      </c>
      <c r="H19" s="25">
        <f>+H18</f>
        <v>10</v>
      </c>
    </row>
    <row r="20">
      <c r="A20" s="43"/>
      <c r="B20" s="44">
        <f t="shared" si="12"/>
        <v>4</v>
      </c>
      <c r="C20" s="45" t="s">
        <v>40</v>
      </c>
      <c r="D20" s="46">
        <v>4.0</v>
      </c>
      <c r="E20" s="47">
        <v>1.0</v>
      </c>
      <c r="G20" s="36" t="s">
        <v>41</v>
      </c>
      <c r="H20" s="17">
        <f>+H8</f>
        <v>4082.171946</v>
      </c>
    </row>
    <row r="21" ht="15.75" customHeight="1">
      <c r="A21" s="43"/>
      <c r="B21" s="44">
        <f t="shared" si="12"/>
        <v>6</v>
      </c>
      <c r="C21" s="45" t="s">
        <v>42</v>
      </c>
      <c r="D21" s="46">
        <v>6.0</v>
      </c>
      <c r="E21" s="47">
        <v>1.0</v>
      </c>
      <c r="G21" s="36" t="s">
        <v>12</v>
      </c>
      <c r="H21" s="17">
        <f>+$B$16</f>
        <v>5040</v>
      </c>
    </row>
    <row r="22" ht="15.75" customHeight="1">
      <c r="A22" s="43"/>
      <c r="B22" s="44">
        <f t="shared" si="12"/>
        <v>50</v>
      </c>
      <c r="C22" s="45" t="s">
        <v>43</v>
      </c>
      <c r="D22" s="48">
        <v>50.0</v>
      </c>
      <c r="E22" s="47">
        <v>1.0</v>
      </c>
      <c r="G22" s="36" t="s">
        <v>44</v>
      </c>
      <c r="H22" s="17">
        <f>+H21+H20</f>
        <v>9122.171946</v>
      </c>
    </row>
    <row r="23" ht="15.75" customHeight="1">
      <c r="A23" s="43"/>
      <c r="B23" s="49"/>
      <c r="C23" s="50" t="s">
        <v>45</v>
      </c>
      <c r="D23" s="50"/>
      <c r="E23" s="51"/>
      <c r="G23" s="36" t="s">
        <v>46</v>
      </c>
      <c r="H23" s="17">
        <f>+H22/(H19+H18)</f>
        <v>456.1085973</v>
      </c>
    </row>
    <row r="24" ht="15.75" customHeight="1">
      <c r="A24" s="43"/>
      <c r="B24" s="52"/>
      <c r="C24" s="50" t="s">
        <v>47</v>
      </c>
      <c r="D24" s="50"/>
      <c r="E24" s="51"/>
    </row>
    <row r="25" ht="15.75" customHeight="1">
      <c r="A25" s="43"/>
      <c r="B25" s="27">
        <v>0.0</v>
      </c>
      <c r="C25" s="50" t="s">
        <v>48</v>
      </c>
      <c r="D25" s="50"/>
      <c r="E25" s="51"/>
      <c r="G25" s="35" t="s">
        <v>49</v>
      </c>
    </row>
    <row r="26" ht="15.75" customHeight="1">
      <c r="A26" s="53"/>
      <c r="B26" s="54">
        <v>89.5</v>
      </c>
      <c r="C26" s="55" t="s">
        <v>37</v>
      </c>
      <c r="D26" s="56"/>
      <c r="E26" s="57"/>
      <c r="G26" s="35" t="s">
        <v>50</v>
      </c>
    </row>
    <row r="27" ht="15.75" customHeight="1">
      <c r="G27" s="35" t="s">
        <v>51</v>
      </c>
    </row>
    <row r="28" ht="15.75" customHeight="1">
      <c r="A28" s="58" t="s">
        <v>52</v>
      </c>
      <c r="B28" s="59">
        <v>200.0</v>
      </c>
      <c r="C28" s="60" t="s">
        <v>53</v>
      </c>
      <c r="D28" s="61"/>
      <c r="E28" s="62"/>
      <c r="G28" s="35" t="s">
        <v>54</v>
      </c>
    </row>
    <row r="29" ht="15.75" customHeight="1">
      <c r="G29" s="35" t="s">
        <v>55</v>
      </c>
    </row>
    <row r="30" ht="15.75" customHeight="1">
      <c r="A30" s="63" t="s">
        <v>56</v>
      </c>
      <c r="B30" s="64">
        <f>+B16</f>
        <v>5040</v>
      </c>
      <c r="C30" s="65" t="s">
        <v>12</v>
      </c>
    </row>
    <row r="31" ht="15.75" customHeight="1">
      <c r="A31" s="66" t="s">
        <v>57</v>
      </c>
      <c r="B31" s="67">
        <f>+B28-B26</f>
        <v>110.5</v>
      </c>
      <c r="C31" s="68" t="s">
        <v>58</v>
      </c>
    </row>
    <row r="32" ht="15.75" customHeight="1">
      <c r="A32" s="69"/>
      <c r="B32" s="70">
        <f>+B30/B31</f>
        <v>45.61085973</v>
      </c>
      <c r="C32" s="71" t="s">
        <v>59</v>
      </c>
    </row>
    <row r="33" ht="15.75" customHeight="1"/>
    <row r="34" ht="15.75" customHeight="1">
      <c r="A34" s="35" t="s">
        <v>60</v>
      </c>
    </row>
    <row r="35" ht="15.75" customHeight="1">
      <c r="A35" s="35" t="s">
        <v>61</v>
      </c>
    </row>
    <row r="36" ht="15.75" customHeight="1">
      <c r="A36" s="35" t="s">
        <v>62</v>
      </c>
    </row>
    <row r="37" ht="15.75" customHeight="1"/>
    <row r="38" ht="15.75" customHeight="1">
      <c r="A38" s="35" t="s">
        <v>63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2"/>
      <c r="B1" s="73" t="s">
        <v>64</v>
      </c>
      <c r="C1" s="74" t="s">
        <v>65</v>
      </c>
    </row>
    <row r="2">
      <c r="A2" s="75" t="s">
        <v>66</v>
      </c>
      <c r="B2" s="76" t="s">
        <v>67</v>
      </c>
      <c r="C2" s="77" t="s">
        <v>68</v>
      </c>
    </row>
    <row r="3">
      <c r="A3" s="78"/>
      <c r="B3" s="79" t="s">
        <v>69</v>
      </c>
      <c r="C3" s="80" t="s">
        <v>70</v>
      </c>
    </row>
    <row r="4">
      <c r="A4" s="81"/>
      <c r="B4" s="82" t="s">
        <v>71</v>
      </c>
      <c r="C4" s="83" t="s">
        <v>72</v>
      </c>
    </row>
    <row r="5">
      <c r="A5" s="75" t="s">
        <v>32</v>
      </c>
      <c r="B5" s="76" t="s">
        <v>73</v>
      </c>
      <c r="C5" s="77" t="s">
        <v>74</v>
      </c>
    </row>
    <row r="6">
      <c r="A6" s="78"/>
      <c r="B6" s="79" t="s">
        <v>75</v>
      </c>
      <c r="C6" s="80" t="s">
        <v>76</v>
      </c>
    </row>
    <row r="7">
      <c r="A7" s="81"/>
      <c r="B7" s="82" t="s">
        <v>77</v>
      </c>
      <c r="C7" s="8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