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icYassvT6s6thNrqRa1uyaFWRbJg=="/>
    </ext>
  </extLst>
</workbook>
</file>

<file path=xl/sharedStrings.xml><?xml version="1.0" encoding="utf-8"?>
<sst xmlns="http://schemas.openxmlformats.org/spreadsheetml/2006/main" count="82" uniqueCount="77">
  <si>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</si>
  <si>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</si>
  <si>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</si>
  <si>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</si>
  <si>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</si>
  <si>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</si>
  <si>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</si>
  <si>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</si>
  <si>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</si>
  <si>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</si>
  <si>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</si>
  <si>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</si>
  <si>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</si>
  <si>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</si>
  <si>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</si>
  <si>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</si>
  <si>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</si>
  <si>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</si>
  <si>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</si>
  <si>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</si>
  <si>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</si>
  <si>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</si>
  <si>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</si>
  <si>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</si>
  <si>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</si>
  <si>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</si>
  <si>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</si>
  <si>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</si>
  <si>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</si>
  <si>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</si>
  <si>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</si>
  <si>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</si>
  <si>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</si>
  <si>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</si>
  <si>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</si>
  <si>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</si>
  <si>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</si>
  <si>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</si>
  <si>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Cepillo de dientes (costos de este insumo por unidad producida)</t>
  </si>
  <si>
    <t>Acciones Externas</t>
  </si>
  <si>
    <t>Insumo 2: Bolsa de la marca (costos de este insumo por unidad producida)</t>
  </si>
  <si>
    <t>Costos Variables (al PE)</t>
  </si>
  <si>
    <t>Insumo 3: Hilo dental biodegradable(costos de este insumo por unidad producida)</t>
  </si>
  <si>
    <t>Insumo 4: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</si>
  <si>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</si>
  <si>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</si>
  <si>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</si>
  <si>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</si>
  <si>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</si>
  <si>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</si>
  <si>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</si>
  <si>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</si>
  <si>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</si>
  <si>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</si>
  <si>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</si>
  <si>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</si>
  <si>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</si>
  <si>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</si>
  <si>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</si>
  <si>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</si>
  <si>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</si>
  <si>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</si>
  <si>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</si>
  <si>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</si>
  <si>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</si>
  <si>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</si>
  <si>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</si>
  <si>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</si>
  <si>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este objetivo de produccion para poder progresar y entrar más en el mundo de la venta, familiarizarme y así aprender a emprender.</t>
  </si>
  <si>
    <t>2- ¿Cómo vas a hacer para alcanzar esas ventas?</t>
  </si>
  <si>
    <t>Vamos a llevar a cabo estrategias que ya tenemos planeadas</t>
  </si>
  <si>
    <t>3- ¿Cómo vas a hacer para producir esa cantidad en el tiempo determinado?</t>
  </si>
  <si>
    <t>1- ¿Por qué elegiste ese capital incial?</t>
  </si>
  <si>
    <t xml:space="preserve">Elegimos ese capital inicial ya que, calculamos el costo de los productos y un 20 por ciento más, porque nos dieron un consejo (en realidad aviso) que siempre nos cuesta un poco más </t>
  </si>
  <si>
    <t>2- ¿Por qué elegiste vender esa cantidad de acciones?</t>
  </si>
  <si>
    <t>Porque hicimos una encuesta, en la que hubo una cierta cantidad de votantes interesados en este producto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</si>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</sst>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color theme="1"/>
      <name val="Calibri"/>
    </font>
    <font/>
    <font>
      <sz val="11.0"/>
      <color theme="1"/>
    </font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Border="1" applyFill="1" applyFont="1" applyNumberFormat="1"/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Border="1" applyFill="1" applyFont="1"/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5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Border="1" applyFont="1"/>
    <xf borderId="2" fillId="6" fontId="3" numFmtId="165" xfId="0" applyBorder="1" applyFont="1" applyNumberFormat="1"/>
    <xf borderId="5" fillId="6" fontId="3" numFmtId="0" xfId="0" applyAlignment="1" applyBorder="1" applyFont="1">
      <alignment horizontal="center"/>
    </xf>
    <xf borderId="6" fillId="8" fontId="3" numFmtId="0" xfId="0" applyBorder="1" applyFont="1"/>
    <xf borderId="2" fillId="8" fontId="4" numFmtId="165" xfId="0" applyBorder="1" applyFont="1" applyNumberFormat="1"/>
    <xf borderId="2" fillId="8" fontId="3" numFmtId="0" xfId="0" applyBorder="1" applyFont="1"/>
    <xf borderId="7" fillId="6" fontId="3" numFmtId="0" xfId="0" applyAlignment="1" applyBorder="1" applyFont="1">
      <alignment horizontal="center"/>
    </xf>
    <xf borderId="2" fillId="6" fontId="3" numFmtId="9" xfId="0" applyBorder="1" applyFont="1" applyNumberForma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3" numFmtId="164" xfId="0" applyBorder="1" applyFont="1" applyNumberFormat="1"/>
    <xf borderId="13" fillId="9" fontId="3" numFmtId="0" xfId="0" applyAlignment="1" applyBorder="1" applyFont="1">
      <alignment horizontal="left"/>
    </xf>
    <xf borderId="14" fillId="0" fontId="6" numFmtId="0" xfId="0" applyBorder="1" applyFont="1"/>
    <xf borderId="15" fillId="0" fontId="6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7" numFmtId="0" xfId="0" applyAlignment="1" applyBorder="1" applyFont="1">
      <alignment readingOrder="0"/>
    </xf>
    <xf borderId="20" fillId="0" fontId="6" numFmtId="0" xfId="0" applyBorder="1" applyFont="1"/>
    <xf borderId="0" fillId="0" fontId="3" numFmtId="0" xfId="0" applyAlignment="1" applyFont="1">
      <alignment shrinkToFit="0" wrapText="1"/>
    </xf>
    <xf borderId="21" fillId="0" fontId="7" numFmtId="0" xfId="0" applyAlignment="1" applyBorder="1" applyFont="1">
      <alignment readingOrder="0"/>
    </xf>
    <xf borderId="22" fillId="0" fontId="6" numFmtId="0" xfId="0" applyBorder="1" applyFont="1"/>
    <xf borderId="23" fillId="0" fontId="3" numFmtId="0" xfId="0" applyAlignment="1" applyBorder="1" applyFont="1">
      <alignment shrinkToFit="0" wrapText="1"/>
    </xf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88"/>
    <col customWidth="1" min="9" max="9" width="16.75"/>
    <col customWidth="1" min="10" max="10" width="17.13"/>
    <col customWidth="1" min="11" max="11" width="17.88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50.86021505</v>
      </c>
      <c r="I3" s="8">
        <v>20.0</v>
      </c>
      <c r="J3" s="8">
        <v>160.0</v>
      </c>
      <c r="K3" s="8">
        <v>128.0</v>
      </c>
      <c r="L3" s="9" t="s">
        <v>9</v>
      </c>
    </row>
    <row r="4">
      <c r="G4" s="10" t="s">
        <v>10</v>
      </c>
      <c r="H4" s="11">
        <f t="shared" ref="H4:K4" si="1">+H3/$B$7</f>
        <v>3.178763441</v>
      </c>
      <c r="I4" s="11">
        <f t="shared" si="1"/>
        <v>1.25</v>
      </c>
      <c r="J4" s="11">
        <f t="shared" si="1"/>
        <v>10</v>
      </c>
      <c r="K4" s="12">
        <f t="shared" si="1"/>
        <v>8</v>
      </c>
    </row>
    <row r="5">
      <c r="G5" s="10" t="s">
        <v>11</v>
      </c>
      <c r="H5" s="11">
        <f t="shared" ref="H5:K5" si="2">+H4/$B$6</f>
        <v>0.09933635753</v>
      </c>
      <c r="I5" s="11">
        <f t="shared" si="2"/>
        <v>0.0390625</v>
      </c>
      <c r="J5" s="11">
        <f t="shared" si="2"/>
        <v>0.3125</v>
      </c>
      <c r="K5" s="12">
        <f t="shared" si="2"/>
        <v>0.25</v>
      </c>
    </row>
    <row r="6">
      <c r="A6" s="13" t="s">
        <v>12</v>
      </c>
      <c r="B6" s="14">
        <v>32.0</v>
      </c>
      <c r="C6" s="15" t="s">
        <v>13</v>
      </c>
      <c r="D6" s="16"/>
      <c r="G6" s="6" t="s">
        <v>14</v>
      </c>
      <c r="H6" s="17">
        <f t="shared" ref="H6:K6" si="3">+$B$28*H3</f>
        <v>35602.15054</v>
      </c>
      <c r="I6" s="17">
        <f t="shared" si="3"/>
        <v>14000</v>
      </c>
      <c r="J6" s="17">
        <f t="shared" si="3"/>
        <v>112000</v>
      </c>
      <c r="K6" s="18">
        <f t="shared" si="3"/>
        <v>89600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14190</v>
      </c>
      <c r="I7" s="17">
        <f t="shared" si="4"/>
        <v>14190</v>
      </c>
      <c r="J7" s="17">
        <f t="shared" si="4"/>
        <v>14190</v>
      </c>
      <c r="K7" s="18">
        <f t="shared" si="4"/>
        <v>14190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21412.15054</v>
      </c>
      <c r="I8" s="17">
        <f t="shared" si="5"/>
        <v>8420</v>
      </c>
      <c r="J8" s="17">
        <f t="shared" si="5"/>
        <v>67360</v>
      </c>
      <c r="K8" s="18">
        <f t="shared" si="5"/>
        <v>53888</v>
      </c>
    </row>
    <row r="9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35602.15054</v>
      </c>
      <c r="I9" s="17">
        <f t="shared" si="6"/>
        <v>22610</v>
      </c>
      <c r="J9" s="17">
        <f t="shared" si="6"/>
        <v>81550</v>
      </c>
      <c r="K9" s="18">
        <f t="shared" si="6"/>
        <v>68078</v>
      </c>
    </row>
    <row r="10">
      <c r="A10" s="19"/>
      <c r="B10" s="23">
        <f>(+B6-5)*D10*B7</f>
        <v>10800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-8610</v>
      </c>
      <c r="J10" s="17">
        <f t="shared" si="7"/>
        <v>30450</v>
      </c>
      <c r="K10" s="18">
        <f t="shared" si="7"/>
        <v>21522</v>
      </c>
    </row>
    <row r="11">
      <c r="A11" s="19"/>
      <c r="B11" s="23">
        <f>+SUM(B8:B10)</f>
        <v>13840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0</v>
      </c>
      <c r="J11" s="25">
        <f t="shared" si="8"/>
        <v>1522.5</v>
      </c>
      <c r="K11" s="26">
        <f t="shared" si="8"/>
        <v>1076.1</v>
      </c>
    </row>
    <row r="12">
      <c r="A12" s="19"/>
      <c r="B12" s="27">
        <v>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-8610</v>
      </c>
      <c r="J12" s="17">
        <f t="shared" si="9"/>
        <v>28927.5</v>
      </c>
      <c r="K12" s="18">
        <f t="shared" si="9"/>
        <v>20445.9</v>
      </c>
    </row>
    <row r="13">
      <c r="A13" s="19"/>
      <c r="B13" s="27">
        <v>0.0</v>
      </c>
      <c r="C13" s="21" t="s">
        <v>26</v>
      </c>
      <c r="D13" s="22"/>
      <c r="G13" s="6" t="s">
        <v>27</v>
      </c>
      <c r="H13" s="17">
        <f t="shared" ref="H13:K13" si="10">+H12/($H$18+$H$19)+$H$23</f>
        <v>501.43874</v>
      </c>
      <c r="I13" s="17">
        <f t="shared" si="10"/>
        <v>380.1711343</v>
      </c>
      <c r="J13" s="17">
        <f t="shared" si="10"/>
        <v>908.8683174</v>
      </c>
      <c r="K13" s="18">
        <f t="shared" si="10"/>
        <v>789.4091625</v>
      </c>
    </row>
    <row r="14">
      <c r="A14" s="19"/>
      <c r="B14" s="27">
        <v>300.0</v>
      </c>
      <c r="C14" s="21" t="s">
        <v>28</v>
      </c>
      <c r="D14" s="22"/>
      <c r="G14" s="6" t="s">
        <v>29</v>
      </c>
      <c r="H14" s="28">
        <f t="shared" ref="H14:K14" si="11">(H13/$H$23)-1</f>
        <v>0</v>
      </c>
      <c r="I14" s="28">
        <f t="shared" si="11"/>
        <v>-0.2418393235</v>
      </c>
      <c r="J14" s="28">
        <f t="shared" si="11"/>
        <v>0.8125211416</v>
      </c>
      <c r="K14" s="29">
        <f t="shared" si="11"/>
        <v>0.5742883419</v>
      </c>
      <c r="L14" s="30"/>
    </row>
    <row r="15">
      <c r="A15" s="19"/>
      <c r="B15" s="27">
        <v>50.0</v>
      </c>
      <c r="C15" s="21" t="s">
        <v>30</v>
      </c>
      <c r="D15" s="22"/>
    </row>
    <row r="16">
      <c r="A16" s="31"/>
      <c r="B16" s="32">
        <f>+SUM(B11:B15)</f>
        <v>14190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>
      <c r="G17" s="36" t="s">
        <v>33</v>
      </c>
      <c r="H17" s="37">
        <f>+H3</f>
        <v>50.86021505</v>
      </c>
    </row>
    <row r="18">
      <c r="D18" s="35" t="s">
        <v>34</v>
      </c>
      <c r="E18" s="35" t="s">
        <v>35</v>
      </c>
      <c r="G18" s="36" t="s">
        <v>36</v>
      </c>
      <c r="H18" s="25">
        <v>32.0</v>
      </c>
    </row>
    <row r="19">
      <c r="A19" s="38" t="s">
        <v>37</v>
      </c>
      <c r="B19" s="39">
        <f t="shared" ref="B19:B22" si="12">IF(D19&gt;0.001,D19*E19,0)</f>
        <v>130</v>
      </c>
      <c r="C19" s="40" t="s">
        <v>38</v>
      </c>
      <c r="D19" s="41">
        <v>130.0</v>
      </c>
      <c r="E19" s="42">
        <v>1.0</v>
      </c>
      <c r="G19" s="36" t="s">
        <v>39</v>
      </c>
      <c r="H19" s="25">
        <v>39.0</v>
      </c>
    </row>
    <row r="20">
      <c r="A20" s="43"/>
      <c r="B20" s="44">
        <f t="shared" si="12"/>
        <v>0</v>
      </c>
      <c r="C20" s="45" t="s">
        <v>40</v>
      </c>
      <c r="D20" s="41">
        <v>0.0</v>
      </c>
      <c r="E20" s="46">
        <v>1.0</v>
      </c>
      <c r="G20" s="36" t="s">
        <v>41</v>
      </c>
      <c r="H20" s="17">
        <f>+H8</f>
        <v>21412.15054</v>
      </c>
    </row>
    <row r="21" ht="15.75" customHeight="1">
      <c r="A21" s="43"/>
      <c r="B21" s="44">
        <f t="shared" si="12"/>
        <v>200</v>
      </c>
      <c r="C21" s="45" t="s">
        <v>42</v>
      </c>
      <c r="D21" s="41">
        <v>200.0</v>
      </c>
      <c r="E21" s="46">
        <v>1.0</v>
      </c>
      <c r="G21" s="36" t="s">
        <v>12</v>
      </c>
      <c r="H21" s="17">
        <f>+$B$16</f>
        <v>14190</v>
      </c>
    </row>
    <row r="22" ht="15.75" customHeight="1">
      <c r="A22" s="43"/>
      <c r="B22" s="44">
        <f t="shared" si="12"/>
        <v>0</v>
      </c>
      <c r="C22" s="45" t="s">
        <v>43</v>
      </c>
      <c r="D22" s="41"/>
      <c r="E22" s="46"/>
      <c r="G22" s="36" t="s">
        <v>44</v>
      </c>
      <c r="H22" s="17">
        <f>+H21+H20</f>
        <v>35602.15054</v>
      </c>
    </row>
    <row r="23" ht="15.75" customHeight="1">
      <c r="A23" s="43"/>
      <c r="B23" s="47">
        <v>0.1</v>
      </c>
      <c r="C23" s="45" t="s">
        <v>45</v>
      </c>
      <c r="D23" s="45"/>
      <c r="E23" s="48"/>
      <c r="G23" s="36" t="s">
        <v>46</v>
      </c>
      <c r="H23" s="17">
        <f>+H22/(H19+H18)</f>
        <v>501.43874</v>
      </c>
    </row>
    <row r="24" ht="15.75" customHeight="1">
      <c r="A24" s="43"/>
      <c r="B24" s="47">
        <v>0.03</v>
      </c>
      <c r="C24" s="45" t="s">
        <v>47</v>
      </c>
      <c r="D24" s="45"/>
      <c r="E24" s="48"/>
    </row>
    <row r="25" ht="15.75" customHeight="1">
      <c r="A25" s="43"/>
      <c r="B25" s="27"/>
      <c r="C25" s="45" t="s">
        <v>48</v>
      </c>
      <c r="D25" s="45"/>
      <c r="E25" s="48"/>
      <c r="G25" s="35" t="s">
        <v>49</v>
      </c>
    </row>
    <row r="26" ht="15.75" customHeight="1">
      <c r="A26" s="49"/>
      <c r="B26" s="50">
        <f>+B19+(B28*B23)+(B24*B28)+B25+B20+B21+B22</f>
        <v>421</v>
      </c>
      <c r="C26" s="51" t="s">
        <v>37</v>
      </c>
      <c r="D26" s="52"/>
      <c r="E26" s="53"/>
      <c r="G26" s="35" t="s">
        <v>50</v>
      </c>
    </row>
    <row r="27" ht="15.75" customHeight="1">
      <c r="G27" s="35" t="s">
        <v>51</v>
      </c>
    </row>
    <row r="28" ht="15.75" customHeight="1">
      <c r="A28" s="54" t="s">
        <v>52</v>
      </c>
      <c r="B28" s="55">
        <v>700.0</v>
      </c>
      <c r="C28" s="56" t="s">
        <v>53</v>
      </c>
      <c r="D28" s="57"/>
      <c r="E28" s="58"/>
      <c r="G28" s="35" t="s">
        <v>54</v>
      </c>
    </row>
    <row r="29" ht="15.75" customHeight="1">
      <c r="G29" s="35" t="s">
        <v>55</v>
      </c>
    </row>
    <row r="30" ht="15.75" customHeight="1">
      <c r="A30" s="59" t="s">
        <v>56</v>
      </c>
      <c r="B30" s="60">
        <f>+B16</f>
        <v>14190</v>
      </c>
      <c r="C30" s="61" t="s">
        <v>12</v>
      </c>
    </row>
    <row r="31" ht="15.75" customHeight="1">
      <c r="A31" s="62" t="s">
        <v>57</v>
      </c>
      <c r="B31" s="63">
        <f>+B28-B26</f>
        <v>279</v>
      </c>
      <c r="C31" s="64" t="s">
        <v>58</v>
      </c>
    </row>
    <row r="32" ht="15.75" customHeight="1">
      <c r="A32" s="65"/>
      <c r="B32" s="66">
        <f>+B30/B31</f>
        <v>50.86021505</v>
      </c>
      <c r="C32" s="67" t="s">
        <v>59</v>
      </c>
    </row>
    <row r="33" ht="15.75" customHeight="1"/>
    <row r="34" ht="15.75" customHeight="1">
      <c r="A34" s="35" t="s">
        <v>60</v>
      </c>
    </row>
    <row r="35" ht="15.75" customHeight="1">
      <c r="A35" s="35" t="s">
        <v>61</v>
      </c>
    </row>
    <row r="36" ht="15.75" customHeight="1">
      <c r="A36" s="35" t="s">
        <v>62</v>
      </c>
    </row>
    <row r="37" ht="15.75" customHeight="1"/>
    <row r="38" ht="15.75" customHeight="1">
      <c r="A38" s="35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68"/>
      <c r="B1" s="69" t="s">
        <v>64</v>
      </c>
      <c r="C1" s="70" t="s">
        <v>65</v>
      </c>
    </row>
    <row r="2">
      <c r="A2" s="71" t="s">
        <v>66</v>
      </c>
      <c r="B2" s="72" t="s">
        <v>67</v>
      </c>
      <c r="C2" s="73" t="s">
        <v>68</v>
      </c>
    </row>
    <row r="3">
      <c r="A3" s="74"/>
      <c r="B3" s="75" t="s">
        <v>69</v>
      </c>
      <c r="C3" s="76" t="s">
        <v>70</v>
      </c>
    </row>
    <row r="4">
      <c r="A4" s="77"/>
      <c r="B4" s="78" t="s">
        <v>71</v>
      </c>
      <c r="C4" s="79"/>
    </row>
    <row r="5">
      <c r="A5" s="71" t="s">
        <v>32</v>
      </c>
      <c r="B5" s="72" t="s">
        <v>72</v>
      </c>
      <c r="C5" s="73" t="s">
        <v>73</v>
      </c>
    </row>
    <row r="6">
      <c r="A6" s="74"/>
      <c r="B6" s="75" t="s">
        <v>74</v>
      </c>
      <c r="C6" s="76" t="s">
        <v>75</v>
      </c>
    </row>
    <row r="7">
      <c r="A7" s="77"/>
      <c r="B7" s="78" t="s">
        <v>76</v>
      </c>
      <c r="C7" s="7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