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alumno\descargas\"/>
    </mc:Choice>
  </mc:AlternateContent>
  <bookViews>
    <workbookView xWindow="0" yWindow="0" windowWidth="20490" windowHeight="765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 l="1"/>
  <c r="B20" i="1" l="1"/>
  <c r="B21" i="1"/>
  <c r="B19" i="1"/>
  <c r="B8" i="1"/>
  <c r="B27" i="1" l="1"/>
  <c r="B32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1" i="1"/>
  <c r="B33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3" i="1" s="1"/>
  <c r="H4" i="1"/>
  <c r="H5" i="1" s="1"/>
  <c r="J6" i="1"/>
  <c r="H6" i="1"/>
  <c r="H24" i="1" l="1"/>
  <c r="K13" i="1" s="1"/>
  <c r="K14" i="1" s="1"/>
  <c r="I4" i="1"/>
  <c r="I5" i="1" s="1"/>
  <c r="I6" i="1"/>
  <c r="I10" i="1" s="1"/>
  <c r="J8" i="1"/>
  <c r="J9" i="1" s="1"/>
  <c r="J10" i="1" s="1"/>
  <c r="J11" i="1" s="1"/>
  <c r="J12" i="1" s="1"/>
  <c r="J4" i="1"/>
  <c r="J5" i="1" s="1"/>
  <c r="H9" i="1"/>
  <c r="H10" i="1" s="1"/>
  <c r="H11" i="1" s="1"/>
  <c r="H12" i="1" s="1"/>
  <c r="H13" i="1" l="1"/>
  <c r="H14" i="1" s="1"/>
  <c r="J13" i="1"/>
  <c r="J14" i="1" s="1"/>
  <c r="I11" i="1"/>
  <c r="I12" i="1" s="1"/>
  <c r="I13" i="1" s="1"/>
  <c r="I14" i="1" s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<sst xmlns="http://schemas.openxmlformats.org/spreadsheetml/2006/main" count="85" uniqueCount="80">
  <si>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</si>
  <si>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</si>
  <si>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</si>
  <si>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</si>
  <si>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</si>
  <si>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</si>
  <si>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</si>
  <si>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</si>
  <si>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</si>
  <si>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</si>
  <si>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</si>
  <si>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</si>
  <si>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</si>
  <si>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</si>
  <si>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</si>
  <si>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</si>
  <si>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</si>
  <si>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</si>
  <si>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</si>
  <si>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</si>
  <si>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</si>
  <si>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</si>
  <si>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</si>
  <si>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</si>
  <si>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</si>
  <si>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</si>
  <si>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</si>
  <si>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</si>
  <si>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</si>
  <si>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</si>
  <si>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</si>
  <si>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</si>
  <si>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</si>
  <si>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</si>
  <si>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</si>
  <si>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</si>
  <si>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</si>
  <si>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</si>
  <si>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</si>
  <si>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</si>
  <si>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</si>
  <si>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</si>
  <si>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</si>
  <si>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</si>
  <si>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</si>
  <si>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</si>
  <si>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</si>
  <si>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</si>
  <si>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</si>
  <si>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</si>
  <si>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</si>
  <si>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</si>
  <si>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</si>
  <si>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</si>
  <si>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</si>
  <si>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</si>
  <si>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</si>
  <si>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</si>
  <si>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</si>
  <si>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</si>
  <si>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</si>
  <si>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</si>
  <si>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</si>
  <si>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</si>
  <si>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</si>
  <si>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</si>
  <si>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</si>
  <si>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</si>
  <si>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</si>
  <si>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shampoo</t>
  </si>
  <si>
    <t>Insumo 2: acondicionador</t>
  </si>
  <si>
    <t>Insumo 3: desodornte</t>
  </si>
  <si>
    <t>Insumo 4: etiqueta/folleto</t>
  </si>
  <si>
    <t>Insumo 5: Sticker</t>
  </si>
  <si>
    <t>Porque consideramos que es un producto accesible y factible de vender</t>
  </si>
  <si>
    <t>Promocionar a través de redes sociales y con venta directa</t>
  </si>
  <si>
    <t>Organizando en grupos. La producción no lleva demasiado tiempo.</t>
  </si>
  <si>
    <t>Porque es el costo necesario y básico para comenzar a producir</t>
  </si>
  <si>
    <t>Porque es accesible y más fácil de venderse</t>
  </si>
  <si>
    <t>Módulo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</si>
</sst>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7" fontId="0" fillId="4" borderId="0" xfId="1" applyNumberFormat="1" applyFont="1" applyFill="1" applyBorder="1" applyProtection="1">
      <protection locked="0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C6" zoomScaleNormal="100" workbookViewId="0">
      <selection activeCell="D25" sqref="D25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+B33</f>
        <v>22.147783251231527</v>
      </c>
      <c r="I3" s="53">
        <v>18</v>
      </c>
      <c r="J3" s="53">
        <v>72</v>
      </c>
      <c r="K3" s="53">
        <v>54</v>
      </c>
      <c r="L3" s="60" t="s">
        <v>9</v>
      </c>
    </row>
    <row r="4" spans="1:13" x14ac:dyDescent="0.25">
      <c r="G4" s="20" t="s">
        <v>10</v>
      </c>
      <c r="H4" s="21">
        <f>+H3/$B$7</f>
        <v>1.3842364532019704</v>
      </c>
      <c r="I4" s="21">
        <f>+I3/$B$7</f>
        <v>1.125</v>
      </c>
      <c r="J4" s="21">
        <f>+J3/$B$7</f>
        <v>4.5</v>
      </c>
      <c r="K4" s="51">
        <f>+K3/$B$7</f>
        <v>3.375</v>
      </c>
    </row>
    <row r="5" spans="1:13" x14ac:dyDescent="0.25">
      <c r="G5" s="20" t="s">
        <v>11</v>
      </c>
      <c r="H5" s="21">
        <f t="shared" ref="H5:J5" si="0">+H4/$B$6</f>
        <v>7.6902025177887245E-2</v>
      </c>
      <c r="I5" s="21">
        <f t="shared" si="0"/>
        <v>6.25E-2</v>
      </c>
      <c r="J5" s="21">
        <f t="shared" si="0"/>
        <v>0.25</v>
      </c>
      <c r="K5" s="51">
        <f t="shared" ref="K5" si="1">+K4/$B$6</f>
        <v>0.1875</v>
      </c>
    </row>
    <row r="6" spans="1:13" x14ac:dyDescent="0.25">
      <c r="A6" s="4" t="s">
        <v>12</v>
      </c>
      <c r="B6" s="5">
        <v>18</v>
      </c>
      <c r="C6" s="6" t="s">
        <v>13</v>
      </c>
      <c r="D6" s="7"/>
      <c r="G6" s="8" t="s">
        <v>14</v>
      </c>
      <c r="H6" s="17">
        <f>+$B$29*H3</f>
        <v>19933.004926108373</v>
      </c>
      <c r="I6" s="17">
        <f>+$B$29*I3</f>
        <v>16200</v>
      </c>
      <c r="J6" s="17">
        <f>+$B$29*J3</f>
        <v>64800</v>
      </c>
      <c r="K6" s="49">
        <f>+$B$29*K3</f>
        <v>48600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11240</v>
      </c>
      <c r="I7" s="16">
        <f t="shared" si="2"/>
        <v>11240</v>
      </c>
      <c r="J7" s="16">
        <f t="shared" si="2"/>
        <v>11240</v>
      </c>
      <c r="K7" s="48">
        <f t="shared" si="2"/>
        <v>11240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+$B$27*H3</f>
        <v>8693.004926108375</v>
      </c>
      <c r="I8" s="17">
        <f>+$B$27*I3</f>
        <v>7065</v>
      </c>
      <c r="J8" s="17">
        <f>+$B$27*J3</f>
        <v>28260</v>
      </c>
      <c r="K8" s="49">
        <f>+$B$27*K3</f>
        <v>21195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19933.004926108377</v>
      </c>
      <c r="I9" s="16">
        <f t="shared" si="3"/>
        <v>18305</v>
      </c>
      <c r="J9" s="16">
        <f t="shared" si="3"/>
        <v>39500</v>
      </c>
      <c r="K9" s="48">
        <f t="shared" ref="K9" si="4">+K8+K7</f>
        <v>32435</v>
      </c>
    </row>
    <row r="10" spans="1:13" x14ac:dyDescent="0.25">
      <c r="A10" s="9"/>
      <c r="B10" s="14">
        <f>(+B6-5)*D10*B7</f>
        <v>5200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-2105</v>
      </c>
      <c r="J10" s="16">
        <f>+J6-J9</f>
        <v>25300</v>
      </c>
      <c r="K10" s="48">
        <f>+K6-K9</f>
        <v>16165</v>
      </c>
    </row>
    <row r="11" spans="1:13" x14ac:dyDescent="0.25">
      <c r="A11" s="9"/>
      <c r="B11" s="14">
        <f>+SUM(B8:B10)</f>
        <v>8240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1265</v>
      </c>
      <c r="K11" s="50">
        <f t="shared" ref="K11" si="6">+IF(K10&gt;0,K10*0.05,0)</f>
        <v>808.25</v>
      </c>
    </row>
    <row r="12" spans="1:13" x14ac:dyDescent="0.25">
      <c r="A12" s="9"/>
      <c r="B12" s="18">
        <v>1000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-2105</v>
      </c>
      <c r="J12" s="16">
        <f t="shared" si="7"/>
        <v>24035</v>
      </c>
      <c r="K12" s="48">
        <f t="shared" ref="K12" si="8">+K10-K11</f>
        <v>15356.75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+H12/($H$18+$H$19)+$H$24</f>
        <v>369.12972085385883</v>
      </c>
      <c r="I13" s="16">
        <f>+I12/($H$18+$H$19)+$H$24</f>
        <v>330.14823937237736</v>
      </c>
      <c r="J13" s="16">
        <f>+J12/($H$18+$H$19)+$H$24</f>
        <v>814.22231344645138</v>
      </c>
      <c r="K13" s="48">
        <f>+K12/($H$18+$H$19)+$H$24</f>
        <v>653.51398011311812</v>
      </c>
    </row>
    <row r="14" spans="1:13" x14ac:dyDescent="0.25">
      <c r="A14" s="9"/>
      <c r="B14" s="18">
        <v>2000</v>
      </c>
      <c r="C14" s="11" t="s">
        <v>28</v>
      </c>
      <c r="D14" s="12"/>
      <c r="G14" s="8" t="s">
        <v>29</v>
      </c>
      <c r="H14" s="28">
        <f>(H13/$H$24)-1</f>
        <v>0</v>
      </c>
      <c r="I14" s="28">
        <f>(I13/$H$24)-1</f>
        <v>-0.10560374654013438</v>
      </c>
      <c r="J14" s="28">
        <f>(J13/$H$24)-1</f>
        <v>1.2057890964808222</v>
      </c>
      <c r="K14" s="52">
        <f t="shared" ref="K14" si="9">(K13/$H$24)-1</f>
        <v>0.77041821124950571</v>
      </c>
      <c r="L14" s="29"/>
    </row>
    <row r="15" spans="1:13" x14ac:dyDescent="0.25">
      <c r="A15" s="9"/>
      <c r="B15" s="18">
        <v>0</v>
      </c>
      <c r="C15" s="11" t="s">
        <v>30</v>
      </c>
      <c r="D15" s="12"/>
    </row>
    <row r="16" spans="1:13" x14ac:dyDescent="0.25">
      <c r="A16" s="22"/>
      <c r="B16" s="23">
        <f>+SUM(B11:B15)</f>
        <v>11240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22.147783251231527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18</v>
      </c>
    </row>
    <row r="19" spans="1:8" x14ac:dyDescent="0.25">
      <c r="A19" s="26" t="s">
        <v>37</v>
      </c>
      <c r="B19" s="70">
        <f>IF(D19&gt;0.001,D19*E19,0)</f>
        <v>100</v>
      </c>
      <c r="C19" s="61" t="s">
        <v>69</v>
      </c>
      <c r="D19" s="27">
        <v>100</v>
      </c>
      <c r="E19" s="67">
        <v>1</v>
      </c>
      <c r="G19" s="33" t="s">
        <v>38</v>
      </c>
      <c r="H19" s="19">
        <v>36</v>
      </c>
    </row>
    <row r="20" spans="1:8" x14ac:dyDescent="0.25">
      <c r="A20" s="30"/>
      <c r="B20" s="69">
        <f>IF(D20&gt;0.001,D20*E20,0)</f>
        <v>100</v>
      </c>
      <c r="C20" s="62" t="s">
        <v>70</v>
      </c>
      <c r="D20" s="66">
        <v>100</v>
      </c>
      <c r="E20" s="68">
        <v>1</v>
      </c>
      <c r="G20" s="33" t="s">
        <v>39</v>
      </c>
      <c r="H20" s="16">
        <f>+H8</f>
        <v>8693.004926108375</v>
      </c>
    </row>
    <row r="21" spans="1:8" x14ac:dyDescent="0.25">
      <c r="A21" s="30"/>
      <c r="B21" s="69">
        <f>IF(D21&gt;0.001,D21*E21,0)</f>
        <v>100</v>
      </c>
      <c r="C21" s="62" t="s">
        <v>71</v>
      </c>
      <c r="D21" s="66">
        <v>100</v>
      </c>
      <c r="E21" s="68">
        <v>1</v>
      </c>
      <c r="G21" s="33" t="s">
        <v>12</v>
      </c>
      <c r="H21" s="16">
        <f>+$B$16</f>
        <v>11240</v>
      </c>
    </row>
    <row r="22" spans="1:8" x14ac:dyDescent="0.25">
      <c r="A22" s="30"/>
      <c r="B22" s="69">
        <f>IF(D22&gt;0.001,D22*E22,0)</f>
        <v>50</v>
      </c>
      <c r="C22" s="62" t="s">
        <v>72</v>
      </c>
      <c r="D22" s="66">
        <v>50</v>
      </c>
      <c r="E22" s="68">
        <v>1</v>
      </c>
      <c r="G22" s="33"/>
      <c r="H22" s="16"/>
    </row>
    <row r="23" spans="1:8" x14ac:dyDescent="0.25">
      <c r="A23" s="30"/>
      <c r="B23" s="69">
        <f>IF(D23&gt;0.001,D23*E23,0)</f>
        <v>2.5</v>
      </c>
      <c r="C23" s="62" t="s">
        <v>73</v>
      </c>
      <c r="D23" s="72">
        <v>2.5</v>
      </c>
      <c r="E23" s="68">
        <v>1</v>
      </c>
      <c r="G23" s="33" t="s">
        <v>40</v>
      </c>
      <c r="H23" s="16">
        <f>+H21+H20</f>
        <v>19933.004926108377</v>
      </c>
    </row>
    <row r="24" spans="1:8" x14ac:dyDescent="0.25">
      <c r="A24" s="30"/>
      <c r="B24" s="31">
        <v>0.1</v>
      </c>
      <c r="C24" s="62" t="s">
        <v>41</v>
      </c>
      <c r="D24" s="62"/>
      <c r="E24" s="32"/>
      <c r="G24" s="33" t="s">
        <v>42</v>
      </c>
      <c r="H24" s="17">
        <f>+H23/(H19+H18)</f>
        <v>369.12972085385883</v>
      </c>
    </row>
    <row r="25" spans="1:8" x14ac:dyDescent="0.25">
      <c r="A25" s="30"/>
      <c r="B25" s="31">
        <v>0</v>
      </c>
      <c r="C25" s="62" t="s">
        <v>43</v>
      </c>
      <c r="D25" s="62"/>
      <c r="E25" s="32"/>
    </row>
    <row r="26" spans="1:8" x14ac:dyDescent="0.25">
      <c r="A26" s="30"/>
      <c r="B26" s="18">
        <v>0</v>
      </c>
      <c r="C26" s="62" t="s">
        <v>44</v>
      </c>
      <c r="D26" s="62"/>
      <c r="E26" s="32"/>
      <c r="G26" t="s">
        <v>45</v>
      </c>
    </row>
    <row r="27" spans="1:8" x14ac:dyDescent="0.25">
      <c r="A27" s="35"/>
      <c r="B27" s="36">
        <f>+B19+(B29*B24)+(B25*B29)+B26+B20+B21+B23</f>
        <v>392.5</v>
      </c>
      <c r="C27" s="63" t="s">
        <v>37</v>
      </c>
      <c r="D27" s="64"/>
      <c r="E27" s="65"/>
      <c r="G27" t="s">
        <v>46</v>
      </c>
    </row>
    <row r="28" spans="1:8" x14ac:dyDescent="0.25">
      <c r="G28" t="s">
        <v>47</v>
      </c>
    </row>
    <row r="29" spans="1:8" x14ac:dyDescent="0.25">
      <c r="A29" s="37" t="s">
        <v>48</v>
      </c>
      <c r="B29" s="38">
        <v>900</v>
      </c>
      <c r="C29" s="73" t="s">
        <v>49</v>
      </c>
      <c r="D29" s="74"/>
      <c r="E29" s="75"/>
      <c r="G29" t="s">
        <v>50</v>
      </c>
    </row>
    <row r="30" spans="1:8" x14ac:dyDescent="0.25">
      <c r="G30" t="s">
        <v>51</v>
      </c>
    </row>
    <row r="31" spans="1:8" x14ac:dyDescent="0.25">
      <c r="A31" s="39" t="s">
        <v>52</v>
      </c>
      <c r="B31" s="40">
        <f>+B16</f>
        <v>11240</v>
      </c>
      <c r="C31" s="41" t="s">
        <v>12</v>
      </c>
    </row>
    <row r="32" spans="1:8" x14ac:dyDescent="0.25">
      <c r="A32" s="42" t="s">
        <v>53</v>
      </c>
      <c r="B32" s="43">
        <f>+B29-B27</f>
        <v>507.5</v>
      </c>
      <c r="C32" s="44" t="s">
        <v>54</v>
      </c>
    </row>
    <row r="33" spans="1:3" x14ac:dyDescent="0.25">
      <c r="A33" s="45"/>
      <c r="B33" s="71">
        <f>+B31/B32</f>
        <v>22.147783251231527</v>
      </c>
      <c r="C33" s="46" t="s">
        <v>55</v>
      </c>
    </row>
    <row r="35" spans="1:3" x14ac:dyDescent="0.25">
      <c r="A35" t="s">
        <v>56</v>
      </c>
    </row>
    <row r="36" spans="1:3" x14ac:dyDescent="0.25">
      <c r="A36" t="s">
        <v>57</v>
      </c>
    </row>
    <row r="37" spans="1:3" x14ac:dyDescent="0.25">
      <c r="A37" t="s">
        <v>58</v>
      </c>
    </row>
    <row r="39" spans="1:3" x14ac:dyDescent="0.25">
      <c r="A39" t="s">
        <v>59</v>
      </c>
    </row>
  </sheetData>
  <mergeCells count="1">
    <mergeCell ref="C29:E2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2" sqref="E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59"/>
      <c r="B1" s="58" t="s">
        <v>60</v>
      </c>
      <c r="C1" s="79" t="s">
        <v>61</v>
      </c>
    </row>
    <row r="2" spans="1:3" ht="75" x14ac:dyDescent="0.25">
      <c r="A2" s="76" t="s">
        <v>62</v>
      </c>
      <c r="B2" s="55" t="s">
        <v>63</v>
      </c>
      <c r="C2" s="80" t="s">
        <v>74</v>
      </c>
    </row>
    <row r="3" spans="1:3" ht="45" x14ac:dyDescent="0.25">
      <c r="A3" s="77"/>
      <c r="B3" s="57" t="s">
        <v>64</v>
      </c>
      <c r="C3" s="81" t="s">
        <v>75</v>
      </c>
    </row>
    <row r="4" spans="1:3" ht="90" x14ac:dyDescent="0.25">
      <c r="A4" s="78"/>
      <c r="B4" s="56" t="s">
        <v>65</v>
      </c>
      <c r="C4" s="82" t="s">
        <v>76</v>
      </c>
    </row>
    <row r="5" spans="1:3" ht="45" x14ac:dyDescent="0.25">
      <c r="A5" s="76" t="s">
        <v>32</v>
      </c>
      <c r="B5" s="55" t="s">
        <v>66</v>
      </c>
      <c r="C5" s="80" t="s">
        <v>77</v>
      </c>
    </row>
    <row r="6" spans="1:3" ht="60" x14ac:dyDescent="0.25">
      <c r="A6" s="77"/>
      <c r="B6" s="57" t="s">
        <v>67</v>
      </c>
      <c r="C6" s="81" t="s">
        <v>78</v>
      </c>
    </row>
    <row r="7" spans="1:3" ht="75" x14ac:dyDescent="0.25">
      <c r="A7" s="78"/>
      <c r="B7" s="56" t="s">
        <v>68</v>
      </c>
      <c r="C7" s="82" t="s">
        <v>79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Alumno</cp:lastModifiedBy>
  <cp:revision/>
  <dcterms:created xsi:type="dcterms:W3CDTF">2021-01-12T19:33:14Z</dcterms:created>
  <dcterms:modified xsi:type="dcterms:W3CDTF">2021-06-18T15:38:48Z</dcterms:modified>
  <cp:category/>
  <cp:contentStatus/>
</cp:coreProperties>
</file>